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<sst xmlns="http://schemas.openxmlformats.org/spreadsheetml/2006/main" count="383" uniqueCount="162">
  <si>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</si>
  <si>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</si>
  <si>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</si>
  <si>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</si>
  <si>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</si>
  <si>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</si>
  <si>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</si>
  <si>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</si>
  <si>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</si>
  <si>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</si>
  <si>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</si>
  <si>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</si>
  <si>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</si>
  <si>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</si>
  <si>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</si>
  <si>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</si>
  <si>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</si>
  <si>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</si>
  <si>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</si>
  <si>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</si>
  <si>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</si>
  <si>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</si>
  <si>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</si>
  <si>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</si>
  <si>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</si>
  <si>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</si>
  <si>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</si>
  <si>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</si>
  <si>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</si>
  <si>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</si>
  <si>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</si>
  <si>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</si>
  <si>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</si>
  <si>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Superior Incompleto</t>
  </si>
  <si>
    <t>Boa Viagem</t>
  </si>
  <si>
    <t>Não Exigida</t>
  </si>
  <si>
    <t>Centro</t>
  </si>
  <si>
    <t>Médio Incompleto</t>
  </si>
  <si>
    <t>Necessário experiência na área.</t>
  </si>
  <si>
    <t>Auxiliar Administrativo</t>
  </si>
  <si>
    <t>Promotor de Vendas</t>
  </si>
  <si>
    <t>Graças</t>
  </si>
  <si>
    <t>Necessário vasta experiência na área.</t>
  </si>
  <si>
    <t>52050-260</t>
  </si>
  <si>
    <t>Vendedor Interno</t>
  </si>
  <si>
    <t>Boa Vista</t>
  </si>
  <si>
    <t>Operador de Telemarketing Ativo</t>
  </si>
  <si>
    <t>Mecânico de Automóvel</t>
  </si>
  <si>
    <t>Ipsep</t>
  </si>
  <si>
    <t>51350-080</t>
  </si>
  <si>
    <t>Necessário experiência com manutenção de máquinas e tonner.</t>
  </si>
  <si>
    <t>Leitor de Medidores de Água, Gás e Energia Elétrica.</t>
  </si>
  <si>
    <t>Peixinhos</t>
  </si>
  <si>
    <t>53230-630</t>
  </si>
  <si>
    <t>Telefonista</t>
  </si>
  <si>
    <t>Necessário experiência comprovada na área e conhecimento com peças automotivas.</t>
  </si>
  <si>
    <t>Imbiribeira</t>
  </si>
  <si>
    <t>Fundamental Completo</t>
  </si>
  <si>
    <t>Costureira em Geral</t>
  </si>
  <si>
    <t>51111-210</t>
  </si>
  <si>
    <t>Cabo de Santo Agostinho</t>
  </si>
  <si>
    <t>Ajudante de Carga e Descarga de Mercadoria</t>
  </si>
  <si>
    <t>Itapissuma</t>
  </si>
  <si>
    <t>53700-000</t>
  </si>
  <si>
    <t>Não Exgida</t>
  </si>
  <si>
    <t>Vaga para pessoas com deficiência. Necessário esforço físico.</t>
  </si>
  <si>
    <t>Atendente Balconista</t>
  </si>
  <si>
    <t>Várzea</t>
  </si>
  <si>
    <t>Atendente de Farmácia (Balconista)</t>
  </si>
  <si>
    <t>Totó</t>
  </si>
  <si>
    <t>50791-450</t>
  </si>
  <si>
    <t>Auxiliar de Cozinha</t>
  </si>
  <si>
    <t>Eletricista de Instalações de Veículos Automotores</t>
  </si>
  <si>
    <t>Guabiraba</t>
  </si>
  <si>
    <t>52291-800</t>
  </si>
  <si>
    <t>52091-010</t>
  </si>
  <si>
    <t>Povoado de Boatafogo</t>
  </si>
  <si>
    <t>Vaga para pessoas com deficiência. Necessário possuir moto própria.</t>
  </si>
  <si>
    <t>Engenheiro Mecânico Industrial</t>
  </si>
  <si>
    <t>Cordeiro</t>
  </si>
  <si>
    <t>50721-640</t>
  </si>
  <si>
    <t>Necessário vasta experiência na área e NR-13. Domínio com o autocad e pacote office.</t>
  </si>
  <si>
    <t>Mecânico de Injeção Eletrônica</t>
  </si>
  <si>
    <t>Engenho do Meio</t>
  </si>
  <si>
    <t>50730-121</t>
  </si>
  <si>
    <t>Recepcionista Atendente</t>
  </si>
  <si>
    <t>Vaga para pessoas com experiência. Necessário experiência na área.</t>
  </si>
  <si>
    <t>Naõ Exigida</t>
  </si>
  <si>
    <t>Marceneiro</t>
  </si>
  <si>
    <t>50070-315</t>
  </si>
  <si>
    <t>Auxiliar Administrativo (Estágio)</t>
  </si>
  <si>
    <t>Santo Inácio</t>
  </si>
  <si>
    <t>54515-710</t>
  </si>
  <si>
    <t>Cobrador de Transportes Coletivos (Exceto Trem)</t>
  </si>
  <si>
    <t>Motorista de Ônibus Urbano</t>
  </si>
  <si>
    <t>Vaga para pessoas com deficiência. Necessário experiência na área e possuir CNH categoria "AD".</t>
  </si>
  <si>
    <t>Pasteleiro</t>
  </si>
  <si>
    <t>Necessário experiência na área e possuir mato ou carro própio.</t>
  </si>
  <si>
    <t>Técnico de Refrigeração (Instalação)</t>
  </si>
  <si>
    <t>Auxiliar de Logística</t>
  </si>
  <si>
    <t>Água Fria</t>
  </si>
  <si>
    <t>52120-300</t>
  </si>
  <si>
    <t>Necessário experiência na área, formação técnica em adminitração ou logística e ter conhecimento com word e excel.</t>
  </si>
  <si>
    <t>50960-170</t>
  </si>
  <si>
    <t>Vaga para pessoas com deficiência. Necessário experiência na área e disponibilidade de horário.</t>
  </si>
  <si>
    <t>Operador de Caixa</t>
  </si>
  <si>
    <t>50950-170</t>
  </si>
  <si>
    <t>Vaga para pessoas com deficiência. Necessário experiência na área e diponibilidade de horário.</t>
  </si>
  <si>
    <t>Vaga para pessoas com deficiência. Necessário ter disponibilidade de horário.</t>
  </si>
  <si>
    <t>Agente de Portaria</t>
  </si>
  <si>
    <t>Casa Forte</t>
  </si>
  <si>
    <t>52060-904</t>
  </si>
  <si>
    <t>Trabalhar na portaria pegando ingressos e abrindo salas.</t>
  </si>
  <si>
    <t>Assistente de Logística de Transportes</t>
  </si>
  <si>
    <t>51030-310</t>
  </si>
  <si>
    <t>Experiência em toda rotina da função.</t>
  </si>
  <si>
    <t>51030-340</t>
  </si>
  <si>
    <t>Experiencia informal na área de material de construção.</t>
  </si>
  <si>
    <t>Pina</t>
  </si>
  <si>
    <t>51011-050</t>
  </si>
  <si>
    <t>Interesse em trabalhar com atendimento ao cliente.</t>
  </si>
  <si>
    <t>Experiencia na área e morar nas proximidades.</t>
  </si>
  <si>
    <t>Atendente de Lanchonete</t>
  </si>
  <si>
    <t>51020-041</t>
  </si>
  <si>
    <t>Ter habilidade com abertura e fechamento de caixa, disponibilidade de horário.</t>
  </si>
  <si>
    <t>Madalena</t>
  </si>
  <si>
    <t>50720-123</t>
  </si>
  <si>
    <t>Exclusiva para PCD.</t>
  </si>
  <si>
    <t>Vaga para estágio. Ter disponibilidade de horário, estar cursando Administração ou Contábeis.</t>
  </si>
  <si>
    <t>Tamarineira</t>
  </si>
  <si>
    <t>51021-040</t>
  </si>
  <si>
    <t>Experiencia na área ou curso do Senac.</t>
  </si>
  <si>
    <t>Auxiliar Financeiro</t>
  </si>
  <si>
    <t>Encruzilhada</t>
  </si>
  <si>
    <t>52041-430</t>
  </si>
  <si>
    <t>Vai trabalhar de segunda a sabado. Morar nas proximidades.</t>
  </si>
  <si>
    <t>Auxiliar de Manutenção Predial</t>
  </si>
  <si>
    <t>51160-280</t>
  </si>
  <si>
    <t>Necessário experiência na área, ter NR-10 E NR-35 e o curso de eletricidade predial.</t>
  </si>
  <si>
    <t>Auxiliar Mecânico de Refrigeração</t>
  </si>
  <si>
    <t>Curso na área será um diferencial.</t>
  </si>
  <si>
    <t>Chefe de Cozinha</t>
  </si>
  <si>
    <t>Coordenador de Restaurante</t>
  </si>
  <si>
    <t>Desejável conhecimento no sistema CMV (Custo Mercadorias Vendidas).</t>
  </si>
  <si>
    <t>Cozinheiro Geral</t>
  </si>
  <si>
    <t>Desejável curso do Senac.</t>
  </si>
  <si>
    <t>Encarregado de Garagem</t>
  </si>
  <si>
    <t>Ilha do Retiro</t>
  </si>
  <si>
    <t>50830-020</t>
  </si>
  <si>
    <t>Experiencia na área.</t>
  </si>
  <si>
    <t>Mecânico de Manutenção de Máquinas e Geral</t>
  </si>
  <si>
    <t>50710-100</t>
  </si>
  <si>
    <t>Necessário experiência na área e ter CNH categoria "AB".</t>
  </si>
  <si>
    <t>Mecânico de Refrigeração</t>
  </si>
  <si>
    <t>Necessário experiência na área e ter o curso de refrigeração.</t>
  </si>
  <si>
    <t>Sushiman</t>
  </si>
  <si>
    <t>Tecnólogo em Gastronomia (Estágio)</t>
  </si>
  <si>
    <t>Vaga para estágio.</t>
  </si>
  <si>
    <t>Ter o curso técnico na área e habilitação.</t>
  </si>
  <si>
    <t>Vendedor Porta a Porta</t>
  </si>
  <si>
    <t>Prospecção de clientes.</t>
  </si>
  <si>
    <t>ATUALIZADO EM:  15/05/18 às 09:19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</si>
</sst>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7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8" fontId="8" fillId="0" borderId="8" xfId="0" applyNumberFormat="1" applyFont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8" fillId="8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8" fontId="8" fillId="8" borderId="15" xfId="0" applyNumberFormat="1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AGENTE DE PORTARIA</v>
      </c>
      <c r="C3" s="102"/>
      <c r="D3" s="103"/>
      <c r="E3" s="15"/>
      <c r="F3" s="101" t="str">
        <f>UPPER(base!$B20)</f>
        <v>ASSISTENTE DE LOGÍSTICA DE TRANSPORTES</v>
      </c>
      <c r="G3" s="102"/>
      <c r="H3" s="103"/>
      <c r="I3" s="15"/>
      <c r="J3" s="101" t="str">
        <f>UPPER(base!$B21)</f>
        <v>ATENDENTE BALCONISTA</v>
      </c>
      <c r="K3" s="102"/>
      <c r="L3" s="103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7" t="str">
        <f>CONCATENATE("R$",base!I18)</f>
        <v>R$954</v>
      </c>
      <c r="C5" s="108"/>
      <c r="D5" s="109"/>
      <c r="E5" s="16"/>
      <c r="F5" s="107" t="str">
        <f>CONCATENATE("R$",base!I20)</f>
        <v>R$1000</v>
      </c>
      <c r="G5" s="108"/>
      <c r="H5" s="109"/>
      <c r="I5" s="16"/>
      <c r="J5" s="107" t="str">
        <f>CONCATENATE("R$",base!I21)</f>
        <v>R$1100</v>
      </c>
      <c r="K5" s="108"/>
      <c r="L5" s="109"/>
      <c r="M5" s="12"/>
    </row>
    <row r="6" spans="1:16" ht="25.5" customHeight="1">
      <c r="A6" s="12"/>
      <c r="B6" s="95" t="str">
        <f>CONCATENATE(base!D18," ", "/"," ",base!E18)</f>
        <v>Recife / Casa Forte</v>
      </c>
      <c r="C6" s="96"/>
      <c r="D6" s="97"/>
      <c r="E6" s="16"/>
      <c r="F6" s="95" t="str">
        <f>CONCATENATE(base!D20," ", "/"," ",base!E20)</f>
        <v>Recife / Bairro do Recife</v>
      </c>
      <c r="G6" s="96"/>
      <c r="H6" s="97"/>
      <c r="I6" s="16"/>
      <c r="J6" s="95" t="str">
        <f>CONCATENATE(base!D21," ", "/"," ",base!E21)</f>
        <v>Recife / Boa Viagem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fundamental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e">
        <f>UPPER(base!#REF!)</f>
        <v>#REF!</v>
      </c>
      <c r="C13" s="102"/>
      <c r="D13" s="103"/>
      <c r="E13" s="16"/>
      <c r="F13" s="101" t="str">
        <f>UPPER(base!$B22)</f>
        <v>ATENDENTE DE FARMÁCIA (BALCONISTA)</v>
      </c>
      <c r="G13" s="102"/>
      <c r="H13" s="103"/>
      <c r="I13" s="16"/>
      <c r="J13" s="101" t="str">
        <f>UPPER(base!$B24)</f>
        <v>ATENDENTE DE LANCHONETE</v>
      </c>
      <c r="K13" s="102"/>
      <c r="L13" s="103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7" t="e">
        <f>CONCATENATE("R$",base!#REF!)</f>
        <v>#REF!</v>
      </c>
      <c r="C15" s="108"/>
      <c r="D15" s="109"/>
      <c r="E15" s="35"/>
      <c r="F15" s="107" t="str">
        <f>CONCATENATE("R$",base!I22)</f>
        <v>R$1100</v>
      </c>
      <c r="G15" s="108"/>
      <c r="H15" s="109"/>
      <c r="I15" s="35"/>
      <c r="J15" s="107" t="str">
        <f>CONCATENATE("R$",base!I24)</f>
        <v>R$954</v>
      </c>
      <c r="K15" s="108"/>
      <c r="L15" s="109"/>
      <c r="M15" s="12"/>
    </row>
    <row r="16" spans="1:16" ht="25.5" customHeight="1">
      <c r="A16" s="34"/>
      <c r="B16" s="95" t="e">
        <f>CONCATENATE(base!#REF!," ", "/"," ",base!#REF!)</f>
        <v>#REF!</v>
      </c>
      <c r="C16" s="96"/>
      <c r="D16" s="97"/>
      <c r="E16" s="35"/>
      <c r="F16" s="95" t="str">
        <f>CONCATENATE(base!D22," ", "/"," ",base!E22)</f>
        <v>Recife / Pina</v>
      </c>
      <c r="G16" s="96"/>
      <c r="H16" s="97"/>
      <c r="I16" s="35"/>
      <c r="J16" s="95" t="str">
        <f>CONCATENATE(base!D24," ", "/"," ",base!E24)</f>
        <v>Recife / Boa Viagem</v>
      </c>
      <c r="K16" s="96"/>
      <c r="L16" s="97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UPPER(base!$B25)</f>
        <v>AUXILIAR ADMINISTRATIVO</v>
      </c>
      <c r="C23" s="102"/>
      <c r="D23" s="103"/>
      <c r="E23" s="35"/>
      <c r="F23" s="101" t="str">
        <f>UPPER(base!$B26)</f>
        <v>AUXILIAR ADMINISTRATIVO (ESTÁGIO)</v>
      </c>
      <c r="G23" s="102"/>
      <c r="H23" s="103"/>
      <c r="I23" s="35"/>
      <c r="J23" s="101" t="str">
        <f>UPPER(base!$B27)</f>
        <v>AUXILIAR DE COZINHA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104"/>
      <c r="C24" s="105"/>
      <c r="D24" s="106"/>
      <c r="E24" s="35"/>
      <c r="F24" s="104"/>
      <c r="G24" s="105"/>
      <c r="H24" s="106"/>
      <c r="I24" s="35"/>
      <c r="J24" s="104"/>
      <c r="K24" s="105"/>
      <c r="L24" s="106"/>
      <c r="M24" s="12"/>
      <c r="N24" s="6"/>
      <c r="O24" s="6"/>
      <c r="P24" s="6"/>
    </row>
    <row r="25" spans="1:16" s="2" customFormat="1" ht="12.75" customHeight="1">
      <c r="A25" s="12"/>
      <c r="B25" s="107" t="str">
        <f>CONCATENATE("R$",base!I25)</f>
        <v>R$1087</v>
      </c>
      <c r="C25" s="108"/>
      <c r="D25" s="109"/>
      <c r="E25" s="35"/>
      <c r="F25" s="107" t="str">
        <f>CONCATENATE("R$",base!I26)</f>
        <v>R$500</v>
      </c>
      <c r="G25" s="108"/>
      <c r="H25" s="109"/>
      <c r="I25" s="35"/>
      <c r="J25" s="107" t="str">
        <f>CONCATENATE("R$",base!I27)</f>
        <v>R$1008,26</v>
      </c>
      <c r="K25" s="108"/>
      <c r="L25" s="109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CONCATENATE(base!D25," ", "/"," ",base!E25)</f>
        <v>Recife / Madalena</v>
      </c>
      <c r="C26" s="96"/>
      <c r="D26" s="97"/>
      <c r="E26" s="35"/>
      <c r="F26" s="95" t="str">
        <f>CONCATENATE(base!D26," ", "/"," ",base!E26)</f>
        <v>Recife / Boa Viagem</v>
      </c>
      <c r="G26" s="96"/>
      <c r="H26" s="97"/>
      <c r="I26" s="35"/>
      <c r="J26" s="95" t="str">
        <f>CONCATENATE(base!D27," ", "/"," ",base!E27)</f>
        <v>Recife / Tamarineira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superior incompleto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primeiro emprego</v>
      </c>
      <c r="D29" s="24"/>
      <c r="E29" s="35"/>
      <c r="F29" s="22"/>
      <c r="G29" s="23" t="str">
        <f>IF(base!K26 =6, (CONCATENATE(base!K26,  " ",  "meses de experiência")), "primeiro emprego")</f>
        <v>primeiro emprego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>VAGA PCD</v>
      </c>
      <c r="E31" s="35"/>
      <c r="F31" s="39"/>
      <c r="G31" s="31" t="str">
        <f>IF(base!L26 = 1, (CONCATENATE(base!L26, " ", "vaga")),(CONCATENATE(base!L26, " ", "vagas")))</f>
        <v>1 vaga</v>
      </c>
      <c r="H31" s="40" t="str">
        <f>IF(base!C26 = "SIM", "VAGA PCD", " ")</f>
        <v xml:space="preserve"> </v>
      </c>
      <c r="I31" s="35"/>
      <c r="J31" s="39"/>
      <c r="K31" s="31" t="str">
        <f>IF(base!L27 = 1, (CONCATENATE(base!L27, " ", "vaga")),(CONCATENATE(base!L27, " ", "vagas")))</f>
        <v>3 vagas</v>
      </c>
      <c r="L31" s="40" t="str">
        <f>IF(base!C27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UPPER(base!$B28)</f>
        <v>AUXILIAR DE LOGÍSTICA</v>
      </c>
      <c r="C33" s="102"/>
      <c r="D33" s="103"/>
      <c r="E33" s="35"/>
      <c r="F33" s="101" t="str">
        <f>UPPER(base!$B29)</f>
        <v>AUXILIAR DE LOGÍSTICA</v>
      </c>
      <c r="G33" s="102"/>
      <c r="H33" s="103"/>
      <c r="I33" s="35"/>
      <c r="J33" s="101" t="str">
        <f>UPPER(base!$B30)</f>
        <v>AUXILIAR FINANCEIRO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104"/>
      <c r="C34" s="105"/>
      <c r="D34" s="106"/>
      <c r="E34" s="35"/>
      <c r="F34" s="104"/>
      <c r="G34" s="105"/>
      <c r="H34" s="106"/>
      <c r="I34" s="35"/>
      <c r="J34" s="104"/>
      <c r="K34" s="105"/>
      <c r="L34" s="106"/>
      <c r="M34" s="12"/>
      <c r="N34" s="6"/>
      <c r="O34" s="6"/>
      <c r="P34" s="6"/>
    </row>
    <row r="35" spans="1:16" s="2" customFormat="1" ht="12.75" customHeight="1">
      <c r="A35" s="12"/>
      <c r="B35" s="107" t="str">
        <f>CONCATENATE("R$",base!I28)</f>
        <v>R$1023,28</v>
      </c>
      <c r="C35" s="108"/>
      <c r="D35" s="109"/>
      <c r="E35" s="35"/>
      <c r="F35" s="107" t="str">
        <f>CONCATENATE("R$",base!I29)</f>
        <v>R$1100</v>
      </c>
      <c r="G35" s="108"/>
      <c r="H35" s="109"/>
      <c r="I35" s="35"/>
      <c r="J35" s="107" t="str">
        <f>CONCATENATE("R$",base!I30)</f>
        <v>R$1100</v>
      </c>
      <c r="K35" s="108"/>
      <c r="L35" s="109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CONCATENATE(base!D28," ", "/"," ",base!E28)</f>
        <v>Recife / Água Fria</v>
      </c>
      <c r="C36" s="96"/>
      <c r="D36" s="97"/>
      <c r="E36" s="35"/>
      <c r="F36" s="95" t="str">
        <f>CONCATENATE(base!D29," ", "/"," ",base!E29)</f>
        <v>Recife / Várzea</v>
      </c>
      <c r="G36" s="96"/>
      <c r="H36" s="97"/>
      <c r="I36" s="35"/>
      <c r="J36" s="95" t="str">
        <f>CONCATENATE(base!D30," ", "/"," ",base!E30)</f>
        <v>Recife / Encruzilhada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2 vagas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>VAGA PCD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UPPER(base!$B31)</f>
        <v>AUXILIAR DE MANUTENÇÃO PREDIAL</v>
      </c>
      <c r="C47" s="102"/>
      <c r="D47" s="103"/>
      <c r="E47" s="15"/>
      <c r="F47" s="101" t="str">
        <f>UPPER(base!$B32)</f>
        <v>AUXILIAR MECÂNICO DE REFRIGERAÇÃO</v>
      </c>
      <c r="G47" s="102"/>
      <c r="H47" s="103"/>
      <c r="I47" s="15"/>
      <c r="J47" s="101" t="str">
        <f>UPPER(base!$B33)</f>
        <v>CHEFE DE COZINHA</v>
      </c>
      <c r="K47" s="102"/>
      <c r="L47" s="103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7" t="str">
        <f>CONCATENATE("R$",base!I31)</f>
        <v>R$954</v>
      </c>
      <c r="C49" s="108"/>
      <c r="D49" s="109"/>
      <c r="E49" s="16"/>
      <c r="F49" s="107" t="str">
        <f>CONCATENATE("R$",base!I32)</f>
        <v>R$1000</v>
      </c>
      <c r="G49" s="108"/>
      <c r="H49" s="109"/>
      <c r="I49" s="16"/>
      <c r="J49" s="107" t="str">
        <f>CONCATENATE("R$",base!I33)</f>
        <v>R$1748,38</v>
      </c>
      <c r="K49" s="108"/>
      <c r="L49" s="109"/>
      <c r="M49" s="12"/>
    </row>
    <row r="50" spans="1:16" ht="25.5" customHeight="1">
      <c r="A50" s="12"/>
      <c r="B50" s="95" t="str">
        <f>CONCATENATE(base!D31," ", "/"," ",base!E31)</f>
        <v>Recife / Imbiribeira</v>
      </c>
      <c r="C50" s="96"/>
      <c r="D50" s="97"/>
      <c r="E50" s="16"/>
      <c r="F50" s="95" t="str">
        <f>CONCATENATE(base!D32," ", "/"," ",base!E32)</f>
        <v>Recife / Bairro do Recife</v>
      </c>
      <c r="G50" s="96"/>
      <c r="H50" s="97"/>
      <c r="I50" s="16"/>
      <c r="J50" s="95" t="str">
        <f>CONCATENATE(base!D33," ", "/"," ",base!E33)</f>
        <v>Recife / Boa Viagem</v>
      </c>
      <c r="K50" s="96"/>
      <c r="L50" s="97"/>
      <c r="M50" s="12"/>
    </row>
    <row r="51" spans="1:16" ht="25.5" customHeight="1">
      <c r="A51" s="12"/>
      <c r="B51" s="17"/>
      <c r="C51" s="18" t="str">
        <f>LOWER(base!J31)</f>
        <v>médio completo</v>
      </c>
      <c r="D51" s="19"/>
      <c r="E51" s="16"/>
      <c r="F51" s="20"/>
      <c r="G51" s="18" t="str">
        <f>LOWER(base!J32)</f>
        <v>médio completo</v>
      </c>
      <c r="H51" s="21"/>
      <c r="I51" s="16"/>
      <c r="J51" s="20"/>
      <c r="K51" s="18" t="str">
        <f>LOWER(base!J33)</f>
        <v>superior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1 vaga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UPPER(base!$B34)</f>
        <v>COBRADOR DE TRANSPORTES COLETIVOS (EXCETO TREM)</v>
      </c>
      <c r="C57" s="102"/>
      <c r="D57" s="103"/>
      <c r="E57" s="16"/>
      <c r="F57" s="101" t="str">
        <f>UPPER(base!$B35)</f>
        <v>COORDENADOR DE RESTAURANTE</v>
      </c>
      <c r="G57" s="102"/>
      <c r="H57" s="103"/>
      <c r="I57" s="16"/>
      <c r="J57" s="101" t="str">
        <f>UPPER(base!$B36)</f>
        <v>COSTUREIRA EM GERAL</v>
      </c>
      <c r="K57" s="102"/>
      <c r="L57" s="103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7" t="str">
        <f>CONCATENATE("R$",base!I34)</f>
        <v>R$1000</v>
      </c>
      <c r="C59" s="108"/>
      <c r="D59" s="109"/>
      <c r="E59" s="35"/>
      <c r="F59" s="107" t="str">
        <f>CONCATENATE("R$",base!I35)</f>
        <v>R$1177,8</v>
      </c>
      <c r="G59" s="108"/>
      <c r="H59" s="109"/>
      <c r="I59" s="35"/>
      <c r="J59" s="107" t="str">
        <f>CONCATENATE("R$",base!I36)</f>
        <v>R$1070</v>
      </c>
      <c r="K59" s="108"/>
      <c r="L59" s="109"/>
      <c r="M59" s="12"/>
    </row>
    <row r="60" spans="1:16" ht="25.5" customHeight="1">
      <c r="A60" s="34"/>
      <c r="B60" s="95" t="str">
        <f>CONCATENATE(base!D34," ", "/"," ",base!E34)</f>
        <v>Cabo de Santo Agostinho / Santo Inácio</v>
      </c>
      <c r="C60" s="96"/>
      <c r="D60" s="97"/>
      <c r="E60" s="35"/>
      <c r="F60" s="95" t="str">
        <f>CONCATENATE(base!D35," ", "/"," ",base!E35)</f>
        <v>Recife / Boa Viagem</v>
      </c>
      <c r="G60" s="96"/>
      <c r="H60" s="97"/>
      <c r="I60" s="35"/>
      <c r="J60" s="95" t="str">
        <f>CONCATENATE(base!D36," ", "/"," ",base!E36)</f>
        <v>Recife / Boa Viagem</v>
      </c>
      <c r="K60" s="96"/>
      <c r="L60" s="97"/>
      <c r="M60" s="12"/>
    </row>
    <row r="61" spans="1:16" ht="25.5" customHeight="1">
      <c r="A61" s="34"/>
      <c r="B61" s="17"/>
      <c r="C61" s="18" t="str">
        <f>LOWER(base!J34)</f>
        <v>médio completo</v>
      </c>
      <c r="D61" s="19"/>
      <c r="E61" s="35"/>
      <c r="F61" s="17"/>
      <c r="G61" s="18" t="str">
        <f>LOWER(base!J35)</f>
        <v>superior incompleto</v>
      </c>
      <c r="H61" s="19"/>
      <c r="I61" s="35"/>
      <c r="J61" s="17"/>
      <c r="K61" s="18" t="str">
        <f>LOWER(base!J36)</f>
        <v>médio incompleto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>VAGA PCD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5 vagas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UPPER(base!$B37)</f>
        <v>COZINHEIRO GERAL</v>
      </c>
      <c r="C67" s="102"/>
      <c r="D67" s="103"/>
      <c r="E67" s="35"/>
      <c r="F67" s="101" t="str">
        <f>UPPER(base!$B38)</f>
        <v>ELETRICISTA DE INSTALAÇÕES DE VEÍCULOS AUTOMOTORES</v>
      </c>
      <c r="G67" s="102"/>
      <c r="H67" s="103"/>
      <c r="I67" s="35"/>
      <c r="J67" s="101" t="str">
        <f>UPPER(base!$B39)</f>
        <v>ENCARREGADO DE GARAGEM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104"/>
      <c r="C68" s="105"/>
      <c r="D68" s="106"/>
      <c r="E68" s="35"/>
      <c r="F68" s="104"/>
      <c r="G68" s="105"/>
      <c r="H68" s="106"/>
      <c r="I68" s="35"/>
      <c r="J68" s="104"/>
      <c r="K68" s="105"/>
      <c r="L68" s="106"/>
      <c r="M68" s="12"/>
      <c r="N68" s="6"/>
      <c r="O68" s="6"/>
      <c r="P68" s="6"/>
    </row>
    <row r="69" spans="1:16" s="2" customFormat="1" ht="12.75" customHeight="1">
      <c r="A69" s="12"/>
      <c r="B69" s="107" t="str">
        <f>CONCATENATE("R$",base!I37)</f>
        <v>R$1562,25</v>
      </c>
      <c r="C69" s="108"/>
      <c r="D69" s="109"/>
      <c r="E69" s="35"/>
      <c r="F69" s="107" t="str">
        <f>CONCATENATE("R$",base!I38)</f>
        <v>R$1100</v>
      </c>
      <c r="G69" s="108"/>
      <c r="H69" s="109"/>
      <c r="I69" s="35"/>
      <c r="J69" s="107" t="str">
        <f>CONCATENATE("R$",base!I39)</f>
        <v>R$1325,75</v>
      </c>
      <c r="K69" s="108"/>
      <c r="L69" s="109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CONCATENATE(base!D37," ", "/"," ",base!E37)</f>
        <v>Recife / Boa Viagem</v>
      </c>
      <c r="C70" s="96"/>
      <c r="D70" s="97"/>
      <c r="E70" s="35"/>
      <c r="F70" s="95" t="str">
        <f>CONCATENATE(base!D38," ", "/"," ",base!E38)</f>
        <v>Recife / Guabiraba</v>
      </c>
      <c r="G70" s="96"/>
      <c r="H70" s="97"/>
      <c r="I70" s="35"/>
      <c r="J70" s="95" t="str">
        <f>CONCATENATE(base!D39," ", "/"," ",base!E39)</f>
        <v>Recife / Ilha do Retiro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superior incompleto</v>
      </c>
      <c r="D71" s="19"/>
      <c r="E71" s="35"/>
      <c r="F71" s="17"/>
      <c r="G71" s="18" t="str">
        <f>LOWER(base!J38)</f>
        <v>não exigida</v>
      </c>
      <c r="H71" s="19"/>
      <c r="I71" s="35"/>
      <c r="J71" s="17"/>
      <c r="K71" s="18" t="str">
        <f>LOWER(base!J39)</f>
        <v>superior incompleto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1 vaga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1 vaga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UPPER(base!$B41)</f>
        <v>LEITOR DE MEDIDORES DE ÁGUA, GÁS E ENERGIA ELÉTRICA.</v>
      </c>
      <c r="C77" s="102"/>
      <c r="D77" s="103"/>
      <c r="E77" s="35"/>
      <c r="F77" s="101" t="str">
        <f>UPPER(base!$B42)</f>
        <v>MARCENEIRO</v>
      </c>
      <c r="G77" s="102"/>
      <c r="H77" s="103"/>
      <c r="I77" s="35"/>
      <c r="J77" s="101" t="str">
        <f>UPPER(base!$B43)</f>
        <v>MECÂNICO DE AUTOMÓVEL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104"/>
      <c r="C78" s="105"/>
      <c r="D78" s="106"/>
      <c r="E78" s="35"/>
      <c r="F78" s="104"/>
      <c r="G78" s="105"/>
      <c r="H78" s="106"/>
      <c r="I78" s="35"/>
      <c r="J78" s="104"/>
      <c r="K78" s="105"/>
      <c r="L78" s="106"/>
      <c r="M78" s="12"/>
      <c r="N78" s="6"/>
      <c r="O78" s="6"/>
      <c r="P78" s="6"/>
    </row>
    <row r="79" spans="1:16" s="2" customFormat="1" ht="12.75" customHeight="1">
      <c r="A79" s="12"/>
      <c r="B79" s="107" t="str">
        <f>CONCATENATE("R$",base!I41)</f>
        <v>R$1004</v>
      </c>
      <c r="C79" s="108"/>
      <c r="D79" s="109"/>
      <c r="E79" s="35"/>
      <c r="F79" s="107" t="str">
        <f>CONCATENATE("R$",base!I42)</f>
        <v>R$1200</v>
      </c>
      <c r="G79" s="108"/>
      <c r="H79" s="109"/>
      <c r="I79" s="35"/>
      <c r="J79" s="107" t="str">
        <f>CONCATENATE("R$",base!I43)</f>
        <v>R$1100</v>
      </c>
      <c r="K79" s="108"/>
      <c r="L79" s="109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CONCATENATE(base!D41," ", "/"," ",base!E41)</f>
        <v>Olinda / Peixinhos</v>
      </c>
      <c r="C80" s="96"/>
      <c r="D80" s="97"/>
      <c r="E80" s="35"/>
      <c r="F80" s="95" t="str">
        <f>CONCATENATE(base!D42," ", "/"," ",base!E42)</f>
        <v>Recife / Boa Vista</v>
      </c>
      <c r="G80" s="96"/>
      <c r="H80" s="97"/>
      <c r="I80" s="35"/>
      <c r="J80" s="95" t="str">
        <f>CONCATENATE(base!D43," ", "/"," ",base!E43)</f>
        <v>Recife / Guabiraba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médio completo</v>
      </c>
      <c r="H81" s="19"/>
      <c r="I81" s="35"/>
      <c r="J81" s="17"/>
      <c r="K81" s="18" t="str">
        <f>LOWER(base!J43)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14 vagas</v>
      </c>
      <c r="D85" s="40" t="str">
        <f>IF(base!C41 = "SIM", "VAGA PCD", " ")</f>
        <v>VAGA PCD</v>
      </c>
      <c r="E85" s="35"/>
      <c r="F85" s="39"/>
      <c r="G85" s="31" t="str">
        <f>IF(base!L42 = 1, (CONCATENATE(base!L42, " ", "vaga")),(CONCATENATE(base!L42, " ", "vagas")))</f>
        <v>1 vaga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1 vaga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UPPER(base!$B44)</f>
        <v>MECÂNICO DE INJEÇÃO ELETRÔNICA</v>
      </c>
      <c r="C91" s="102"/>
      <c r="D91" s="103"/>
      <c r="E91" s="15"/>
      <c r="F91" s="101" t="str">
        <f>UPPER(base!$B46)</f>
        <v>MECÂNICO DE REFRIGERAÇÃO</v>
      </c>
      <c r="G91" s="102"/>
      <c r="H91" s="103"/>
      <c r="I91" s="15"/>
      <c r="J91" s="101" t="e">
        <f>UPPER(base!#REF!)</f>
        <v>#REF!</v>
      </c>
      <c r="K91" s="102"/>
      <c r="L91" s="103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7" t="str">
        <f>CONCATENATE("R$",base!I44)</f>
        <v>R$1000</v>
      </c>
      <c r="C93" s="108"/>
      <c r="D93" s="109"/>
      <c r="E93" s="16"/>
      <c r="F93" s="107" t="str">
        <f>CONCATENATE("R$",base!I46)</f>
        <v>R$1000</v>
      </c>
      <c r="G93" s="108"/>
      <c r="H93" s="109"/>
      <c r="I93" s="16"/>
      <c r="J93" s="107" t="e">
        <f>CONCATENATE("R$",base!#REF!)</f>
        <v>#REF!</v>
      </c>
      <c r="K93" s="108"/>
      <c r="L93" s="109"/>
      <c r="M93" s="12"/>
    </row>
    <row r="94" spans="1:16" ht="25.5" customHeight="1">
      <c r="A94" s="12"/>
      <c r="B94" s="95" t="str">
        <f>CONCATENATE(base!D44," ", "/"," ",base!E44)</f>
        <v>Recife / Engenho do Meio</v>
      </c>
      <c r="C94" s="96"/>
      <c r="D94" s="97"/>
      <c r="E94" s="16"/>
      <c r="F94" s="95" t="str">
        <f>CONCATENATE(base!D46," ", "/"," ",base!E46)</f>
        <v>Recife / Bairro do Recife</v>
      </c>
      <c r="G94" s="96"/>
      <c r="H94" s="97"/>
      <c r="I94" s="16"/>
      <c r="J94" s="95" t="e">
        <f>CONCATENATE(base!#REF!," ", "/"," ",base!#REF!)</f>
        <v>#REF!</v>
      </c>
      <c r="K94" s="96"/>
      <c r="L94" s="97"/>
      <c r="M94" s="12"/>
    </row>
    <row r="95" spans="1:16" ht="25.5" customHeight="1">
      <c r="A95" s="12"/>
      <c r="B95" s="17"/>
      <c r="C95" s="18" t="str">
        <f>LOWER(base!J44)</f>
        <v>médio completo</v>
      </c>
      <c r="D95" s="19"/>
      <c r="E95" s="16"/>
      <c r="F95" s="20"/>
      <c r="G95" s="18" t="str">
        <f>LOWER(base!J46)</f>
        <v>médio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 vaga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UPPER(base!$B47)</f>
        <v>MOTORISTA DE ÔNIBUS URBANO</v>
      </c>
      <c r="C101" s="102"/>
      <c r="D101" s="103"/>
      <c r="E101" s="16"/>
      <c r="F101" s="101" t="str">
        <f>UPPER(base!$B48)</f>
        <v>OPERADOR DE CAIXA</v>
      </c>
      <c r="G101" s="102"/>
      <c r="H101" s="103"/>
      <c r="I101" s="16"/>
      <c r="J101" s="101" t="str">
        <f>UPPER(base!$B49)</f>
        <v>OPERADOR DE TELEMARKETING ATIVO</v>
      </c>
      <c r="K101" s="102"/>
      <c r="L101" s="103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7" t="str">
        <f>CONCATENATE("R$",base!I47)</f>
        <v>R$1200</v>
      </c>
      <c r="C103" s="108"/>
      <c r="D103" s="109"/>
      <c r="E103" s="35"/>
      <c r="F103" s="107" t="str">
        <f>CONCATENATE("R$",base!I48)</f>
        <v>R$1100</v>
      </c>
      <c r="G103" s="108"/>
      <c r="H103" s="109"/>
      <c r="I103" s="35"/>
      <c r="J103" s="107" t="str">
        <f>CONCATENATE("R$",base!I49)</f>
        <v>R$954</v>
      </c>
      <c r="K103" s="108"/>
      <c r="L103" s="109"/>
      <c r="M103" s="12"/>
    </row>
    <row r="104" spans="1:16" ht="25.5" customHeight="1">
      <c r="A104" s="34"/>
      <c r="B104" s="95" t="str">
        <f>CONCATENATE(base!D47," ", "/"," ",base!E47)</f>
        <v>Cabo de Santo Agostinho / Santo Inácio</v>
      </c>
      <c r="C104" s="96"/>
      <c r="D104" s="97"/>
      <c r="E104" s="35"/>
      <c r="F104" s="95" t="str">
        <f>CONCATENATE(base!D48," ", "/"," ",base!E48)</f>
        <v>Recife / Várzea</v>
      </c>
      <c r="G104" s="96"/>
      <c r="H104" s="97"/>
      <c r="I104" s="35"/>
      <c r="J104" s="95" t="str">
        <f>CONCATENATE(base!D49," ", "/"," ",base!E49)</f>
        <v>Recife / Ipsep</v>
      </c>
      <c r="K104" s="96"/>
      <c r="L104" s="97"/>
      <c r="M104" s="12"/>
    </row>
    <row r="105" spans="1:16" ht="25.5" customHeight="1">
      <c r="A105" s="34"/>
      <c r="B105" s="17"/>
      <c r="C105" s="18" t="str">
        <f>LOWER(base!J47)</f>
        <v>fundamental completo</v>
      </c>
      <c r="D105" s="19"/>
      <c r="E105" s="35"/>
      <c r="F105" s="17"/>
      <c r="G105" s="18" t="str">
        <f>LOWER(base!J48)</f>
        <v>médio 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>VAGA PCD</v>
      </c>
      <c r="E109" s="35"/>
      <c r="F109" s="39"/>
      <c r="G109" s="31" t="str">
        <f>IF(base!L48 = 1, (CONCATENATE(base!L48, " ", "vaga")),(CONCATENATE(base!L48, " ", "vagas")))</f>
        <v>1 vaga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 vaga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UPPER(base!$B50)</f>
        <v>PASTELEIRO</v>
      </c>
      <c r="C111" s="102"/>
      <c r="D111" s="103"/>
      <c r="E111" s="35"/>
      <c r="F111" s="101" t="str">
        <f>UPPER(base!$B51)</f>
        <v>PROMOTOR DE VENDAS</v>
      </c>
      <c r="G111" s="102"/>
      <c r="H111" s="103"/>
      <c r="I111" s="35"/>
      <c r="J111" s="101" t="str">
        <f>UPPER(base!$B52)</f>
        <v>PROMOTOR DE VENDAS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104"/>
      <c r="C112" s="105"/>
      <c r="D112" s="106"/>
      <c r="E112" s="35"/>
      <c r="F112" s="104"/>
      <c r="G112" s="105"/>
      <c r="H112" s="106"/>
      <c r="I112" s="35"/>
      <c r="J112" s="104"/>
      <c r="K112" s="105"/>
      <c r="L112" s="106"/>
      <c r="M112" s="12"/>
      <c r="N112" s="6"/>
      <c r="O112" s="6"/>
      <c r="P112" s="6"/>
    </row>
    <row r="113" spans="1:16" s="2" customFormat="1" ht="12.75" customHeight="1">
      <c r="A113" s="12"/>
      <c r="B113" s="107" t="str">
        <f>CONCATENATE("R$",base!I50)</f>
        <v>R$954</v>
      </c>
      <c r="C113" s="108"/>
      <c r="D113" s="109"/>
      <c r="E113" s="35"/>
      <c r="F113" s="107" t="str">
        <f>CONCATENATE("R$",base!I51)</f>
        <v>R$1229,98</v>
      </c>
      <c r="G113" s="108"/>
      <c r="H113" s="109"/>
      <c r="I113" s="35"/>
      <c r="J113" s="107" t="str">
        <f>CONCATENATE("R$",base!I52)</f>
        <v>R$954</v>
      </c>
      <c r="K113" s="108"/>
      <c r="L113" s="109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CONCATENATE(base!D50," ", "/"," ",base!E50)</f>
        <v>Recife / Bairro do Recife</v>
      </c>
      <c r="C114" s="96"/>
      <c r="D114" s="97"/>
      <c r="E114" s="35"/>
      <c r="F114" s="95" t="str">
        <f>CONCATENATE(base!D51," ", "/"," ",base!E51)</f>
        <v>Itapissuma / Povoado de Boatafogo</v>
      </c>
      <c r="G114" s="96"/>
      <c r="H114" s="97"/>
      <c r="I114" s="35"/>
      <c r="J114" s="95" t="str">
        <f>CONCATENATE(base!D52," ", "/"," ",base!E52)</f>
        <v>Recife / Bairro do Recife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médio 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2 vagas</v>
      </c>
      <c r="H119" s="40" t="str">
        <f>IF(base!C51 = "SIM", "VAGA PCD", " ")</f>
        <v>VAGA PCD</v>
      </c>
      <c r="I119" s="35"/>
      <c r="J119" s="39"/>
      <c r="K119" s="31" t="str">
        <f>IF(base!L52 = 1, (CONCATENATE(base!L52, " ", "vaga")),(CONCATENATE(base!L52, " ", "vagas")))</f>
        <v>4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UPPER(base!$B53)</f>
        <v>RECEPCIONISTA ATENDENTE</v>
      </c>
      <c r="C121" s="102"/>
      <c r="D121" s="103"/>
      <c r="E121" s="35"/>
      <c r="F121" s="101" t="e">
        <f>UPPER(base!#REF!)</f>
        <v>#REF!</v>
      </c>
      <c r="G121" s="102"/>
      <c r="H121" s="103"/>
      <c r="I121" s="35"/>
      <c r="J121" s="101" t="str">
        <f>UPPER(base!$B54)</f>
        <v>SUSHIMAN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104"/>
      <c r="C122" s="105"/>
      <c r="D122" s="106"/>
      <c r="E122" s="35"/>
      <c r="F122" s="104"/>
      <c r="G122" s="105"/>
      <c r="H122" s="106"/>
      <c r="I122" s="35"/>
      <c r="J122" s="104"/>
      <c r="K122" s="105"/>
      <c r="L122" s="106"/>
      <c r="M122" s="12"/>
      <c r="N122" s="6"/>
      <c r="O122" s="6"/>
      <c r="P122" s="6"/>
    </row>
    <row r="123" spans="1:16" s="2" customFormat="1" ht="12.75" customHeight="1">
      <c r="A123" s="12"/>
      <c r="B123" s="107" t="str">
        <f>CONCATENATE("R$",base!I53)</f>
        <v>R$1000</v>
      </c>
      <c r="C123" s="108"/>
      <c r="D123" s="109"/>
      <c r="E123" s="35"/>
      <c r="F123" s="107" t="e">
        <f>CONCATENATE("R$",base!#REF!)</f>
        <v>#REF!</v>
      </c>
      <c r="G123" s="108"/>
      <c r="H123" s="109"/>
      <c r="I123" s="35"/>
      <c r="J123" s="107" t="str">
        <f>CONCATENATE("R$",base!I54)</f>
        <v>R$1100</v>
      </c>
      <c r="K123" s="108"/>
      <c r="L123" s="109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CONCATENATE(base!D53," ", "/"," ",base!E53)</f>
        <v>Recife / Bairro do Recife</v>
      </c>
      <c r="C124" s="96"/>
      <c r="D124" s="97"/>
      <c r="E124" s="35"/>
      <c r="F124" s="95" t="e">
        <f>CONCATENATE(base!#REF!," ", "/"," ",base!#REF!)</f>
        <v>#REF!</v>
      </c>
      <c r="G124" s="96"/>
      <c r="H124" s="97"/>
      <c r="I124" s="35"/>
      <c r="J124" s="95" t="str">
        <f>CONCATENATE(base!D54," ", "/"," ",base!E54)</f>
        <v>Recife / Boa Viagem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médio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>VAGA PCD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1 vaga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UPPER(base!$B55)</f>
        <v>TECNÓLOGO EM GASTRONOMIA (ESTÁGIO)</v>
      </c>
      <c r="C135" s="102"/>
      <c r="D135" s="103"/>
      <c r="E135" s="15"/>
      <c r="F135" s="101" t="str">
        <f>UPPER(base!$B56)</f>
        <v>TELEFONISTA</v>
      </c>
      <c r="G135" s="102"/>
      <c r="H135" s="103"/>
      <c r="I135" s="15"/>
      <c r="J135" s="101" t="str">
        <f>UPPER(base!$B57)</f>
        <v>TÉCNICO DE REFRIGERAÇÃO (INSTALAÇÃO)</v>
      </c>
      <c r="K135" s="102"/>
      <c r="L135" s="103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7" t="str">
        <f>CONCATENATE("R$",base!I55)</f>
        <v>R$564</v>
      </c>
      <c r="C137" s="108"/>
      <c r="D137" s="109"/>
      <c r="E137" s="16"/>
      <c r="F137" s="107" t="str">
        <f>CONCATENATE("R$",base!I56)</f>
        <v>R$1200</v>
      </c>
      <c r="G137" s="108"/>
      <c r="H137" s="109"/>
      <c r="I137" s="16"/>
      <c r="J137" s="107" t="str">
        <f>CONCATENATE("R$",base!I57)</f>
        <v>R$954</v>
      </c>
      <c r="K137" s="108"/>
      <c r="L137" s="109"/>
      <c r="M137" s="12"/>
    </row>
    <row r="138" spans="1:16" ht="25.5" customHeight="1">
      <c r="A138" s="12"/>
      <c r="B138" s="95" t="str">
        <f>CONCATENATE(base!D55," ", "/"," ",base!E55)</f>
        <v>Recife / Boa Viagem</v>
      </c>
      <c r="C138" s="96"/>
      <c r="D138" s="97"/>
      <c r="E138" s="16"/>
      <c r="F138" s="95" t="str">
        <f>CONCATENATE(base!D56," ", "/"," ",base!E56)</f>
        <v>Recife / Graças</v>
      </c>
      <c r="G138" s="96"/>
      <c r="H138" s="97"/>
      <c r="I138" s="16"/>
      <c r="J138" s="95" t="str">
        <f>CONCATENATE(base!D57," ", "/"," ",base!E57)</f>
        <v>Recife / Bairro do Recife</v>
      </c>
      <c r="K138" s="96"/>
      <c r="L138" s="97"/>
      <c r="M138" s="12"/>
    </row>
    <row r="139" spans="1:16" ht="25.5" customHeight="1">
      <c r="A139" s="12"/>
      <c r="B139" s="17"/>
      <c r="C139" s="18" t="str">
        <f>LOWER(base!J55)</f>
        <v>superior incompleto</v>
      </c>
      <c r="D139" s="19"/>
      <c r="E139" s="16"/>
      <c r="F139" s="20"/>
      <c r="G139" s="18" t="str">
        <f>LOWER(base!J56)</f>
        <v>superior incompleto</v>
      </c>
      <c r="H139" s="21"/>
      <c r="I139" s="16"/>
      <c r="J139" s="20"/>
      <c r="K139" s="18" t="str">
        <f>LOWER(base!J57)</f>
        <v>médio completo</v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primeiro emprego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3 vagas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1 vaga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1 vaga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UPPER(base!$B59)</f>
        <v>VENDEDOR INTERNO</v>
      </c>
      <c r="C145" s="102"/>
      <c r="D145" s="103"/>
      <c r="E145" s="16"/>
      <c r="F145" s="101" t="str">
        <f>UPPER(base!$B60)</f>
        <v>VENDEDOR PORTA A PORTA</v>
      </c>
      <c r="G145" s="102"/>
      <c r="H145" s="103"/>
      <c r="I145" s="16"/>
      <c r="J145" s="101" t="str">
        <f>UPPER(base!$B61)</f>
        <v/>
      </c>
      <c r="K145" s="102"/>
      <c r="L145" s="103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7" t="str">
        <f>CONCATENATE("R$",base!I59)</f>
        <v>R$1100</v>
      </c>
      <c r="C147" s="108"/>
      <c r="D147" s="109"/>
      <c r="E147" s="35"/>
      <c r="F147" s="107" t="str">
        <f>CONCATENATE("R$",base!I60)</f>
        <v>R$954</v>
      </c>
      <c r="G147" s="108"/>
      <c r="H147" s="109"/>
      <c r="I147" s="35"/>
      <c r="J147" s="107" t="str">
        <f>CONCATENATE("R$",base!I61)</f>
        <v>R$</v>
      </c>
      <c r="K147" s="108"/>
      <c r="L147" s="109"/>
      <c r="M147" s="12"/>
    </row>
    <row r="148" spans="1:16" ht="25.5" customHeight="1">
      <c r="A148" s="34"/>
      <c r="B148" s="95" t="str">
        <f>CONCATENATE(base!D59," ", "/"," ",base!E59)</f>
        <v>Recife / Várzea</v>
      </c>
      <c r="C148" s="96"/>
      <c r="D148" s="97"/>
      <c r="E148" s="35"/>
      <c r="F148" s="95" t="str">
        <f>CONCATENATE(base!D60," ", "/"," ",base!E60)</f>
        <v>Recife / Boa Vista</v>
      </c>
      <c r="G148" s="96"/>
      <c r="H148" s="97"/>
      <c r="I148" s="35"/>
      <c r="J148" s="95" t="str">
        <f>CONCATENATE(base!D61," ", "/"," ",base!E61)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LOWER(base!J59)</f>
        <v>médio completo</v>
      </c>
      <c r="D149" s="19"/>
      <c r="E149" s="35"/>
      <c r="F149" s="17"/>
      <c r="G149" s="18" t="str">
        <f>LOWER(base!J60)</f>
        <v>médio completo</v>
      </c>
      <c r="H149" s="19"/>
      <c r="I149" s="35"/>
      <c r="J149" s="17"/>
      <c r="K149" s="18" t="str">
        <f>LOWER(base!J61)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6 meses de experiência</v>
      </c>
      <c r="H151" s="24"/>
      <c r="I151" s="35"/>
      <c r="J151" s="22"/>
      <c r="K151" s="23" t="str">
        <f>IF(base!K61 =6, (CONCATENATE(base!K61,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1 vaga</v>
      </c>
      <c r="D153" s="40" t="str">
        <f>IF(base!C59 = "SIM", "VAGA PCD", " ")</f>
        <v>VAGA PCD</v>
      </c>
      <c r="E153" s="35"/>
      <c r="F153" s="39"/>
      <c r="G153" s="31" t="str">
        <f>IF(base!L60 = 1, (CONCATENATE(base!L60, " ", "vaga")),(CONCATENATE(base!L60, " ", "vagas")))</f>
        <v>6 vagas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 xml:space="preserve">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UPPER(base!$B62)</f>
        <v/>
      </c>
      <c r="C155" s="102"/>
      <c r="D155" s="103"/>
      <c r="E155" s="35"/>
      <c r="F155" s="101" t="str">
        <f>UPPER(base!$B63)</f>
        <v/>
      </c>
      <c r="G155" s="102"/>
      <c r="H155" s="103"/>
      <c r="I155" s="35"/>
      <c r="J155" s="101" t="str">
        <f>UPPER(base!$B64)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104"/>
      <c r="C156" s="105"/>
      <c r="D156" s="106"/>
      <c r="E156" s="35"/>
      <c r="F156" s="104"/>
      <c r="G156" s="105"/>
      <c r="H156" s="106"/>
      <c r="I156" s="35"/>
      <c r="J156" s="104"/>
      <c r="K156" s="105"/>
      <c r="L156" s="106"/>
      <c r="M156" s="12"/>
      <c r="N156" s="6"/>
      <c r="O156" s="6"/>
      <c r="P156" s="6"/>
    </row>
    <row r="157" spans="1:16" s="2" customFormat="1" ht="12.75" customHeight="1">
      <c r="A157" s="12"/>
      <c r="B157" s="107" t="str">
        <f>CONCATENATE("R$",base!I62)</f>
        <v>R$</v>
      </c>
      <c r="C157" s="108"/>
      <c r="D157" s="109"/>
      <c r="E157" s="35"/>
      <c r="F157" s="107" t="str">
        <f>CONCATENATE("R$",base!I63)</f>
        <v>R$</v>
      </c>
      <c r="G157" s="108"/>
      <c r="H157" s="109"/>
      <c r="I157" s="35"/>
      <c r="J157" s="107" t="str">
        <f>CONCATENATE("R$",base!I64)</f>
        <v>R$</v>
      </c>
      <c r="K157" s="108"/>
      <c r="L157" s="109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CONCATENATE(base!D62," ", "/"," ",base!E62)</f>
        <v xml:space="preserve"> / </v>
      </c>
      <c r="C158" s="96"/>
      <c r="D158" s="97"/>
      <c r="E158" s="35"/>
      <c r="F158" s="95" t="str">
        <f>CONCATENATE(base!D63," ", "/"," ",base!E63)</f>
        <v xml:space="preserve"> / </v>
      </c>
      <c r="G158" s="96"/>
      <c r="H158" s="97"/>
      <c r="I158" s="35"/>
      <c r="J158" s="95" t="str">
        <f>CONCATENATE(base!D64," ", "/"," ",base!E64)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/>
      </c>
      <c r="D159" s="19"/>
      <c r="E159" s="35"/>
      <c r="F159" s="17"/>
      <c r="G159" s="18" t="str">
        <f>LOWER(base!J63)</f>
        <v/>
      </c>
      <c r="H159" s="19"/>
      <c r="I159" s="35"/>
      <c r="J159" s="17"/>
      <c r="K159" s="18" t="str">
        <f>LOWER(base!J64)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primeiro emprego</v>
      </c>
      <c r="D161" s="24"/>
      <c r="E161" s="35"/>
      <c r="F161" s="22"/>
      <c r="G161" s="23" t="str">
        <f>IF(base!K63 =6, (CONCATENATE(base!K63,  " ",  "meses de experiência")), "primeiro emprego")</f>
        <v>primeiro emprego</v>
      </c>
      <c r="H161" s="24"/>
      <c r="I161" s="35"/>
      <c r="J161" s="22"/>
      <c r="K161" s="23" t="str">
        <f>IF(base!K64 =6, (CONCATENATE(base!K64,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 xml:space="preserve"> vagas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 xml:space="preserve">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 xml:space="preserve">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UPPER(base!$B65)</f>
        <v/>
      </c>
      <c r="C165" s="102"/>
      <c r="D165" s="103"/>
      <c r="E165" s="35"/>
      <c r="F165" s="101" t="str">
        <f>UPPER(base!$B67)</f>
        <v/>
      </c>
      <c r="G165" s="102"/>
      <c r="H165" s="103"/>
      <c r="I165" s="35"/>
      <c r="J165" s="101" t="str">
        <f>UPPER(base!$B68)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104"/>
      <c r="C166" s="105"/>
      <c r="D166" s="106"/>
      <c r="E166" s="35"/>
      <c r="F166" s="104"/>
      <c r="G166" s="105"/>
      <c r="H166" s="106"/>
      <c r="I166" s="35"/>
      <c r="J166" s="104"/>
      <c r="K166" s="105"/>
      <c r="L166" s="106"/>
      <c r="M166" s="12"/>
      <c r="N166" s="6"/>
      <c r="O166" s="6"/>
      <c r="P166" s="6"/>
    </row>
    <row r="167" spans="1:16" s="2" customFormat="1" ht="12.75" customHeight="1">
      <c r="A167" s="12"/>
      <c r="B167" s="107" t="str">
        <f>CONCATENATE("R$",base!I65)</f>
        <v>R$</v>
      </c>
      <c r="C167" s="108"/>
      <c r="D167" s="109"/>
      <c r="E167" s="35"/>
      <c r="F167" s="107" t="str">
        <f>CONCATENATE("R$",base!I67)</f>
        <v>R$</v>
      </c>
      <c r="G167" s="108"/>
      <c r="H167" s="109"/>
      <c r="I167" s="35"/>
      <c r="J167" s="107" t="str">
        <f>CONCATENATE("R$",base!I68)</f>
        <v>R$</v>
      </c>
      <c r="K167" s="108"/>
      <c r="L167" s="109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CONCATENATE(base!D65," ", "/"," ",base!E65)</f>
        <v xml:space="preserve"> / </v>
      </c>
      <c r="C168" s="96"/>
      <c r="D168" s="97"/>
      <c r="E168" s="35"/>
      <c r="F168" s="95" t="str">
        <f>CONCATENATE(base!D67," ", "/"," ",base!E67)</f>
        <v xml:space="preserve"> / </v>
      </c>
      <c r="G168" s="96"/>
      <c r="H168" s="97"/>
      <c r="I168" s="35"/>
      <c r="J168" s="95" t="str">
        <f>CONCATENATE(base!D68," ", "/"," ",base!E68)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/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primeiro emprego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 xml:space="preserve">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UPPER(base!$B69)</f>
        <v/>
      </c>
      <c r="C179" s="102"/>
      <c r="D179" s="103"/>
      <c r="E179" s="15"/>
      <c r="F179" s="101" t="str">
        <f>UPPER(base!$B70)</f>
        <v/>
      </c>
      <c r="G179" s="102"/>
      <c r="H179" s="103"/>
      <c r="I179" s="15"/>
      <c r="J179" s="101" t="str">
        <f>UPPER(base!$B71)</f>
        <v/>
      </c>
      <c r="K179" s="102"/>
      <c r="L179" s="103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7" t="str">
        <f>CONCATENATE("R$",base!I69)</f>
        <v>R$</v>
      </c>
      <c r="C181" s="108"/>
      <c r="D181" s="109"/>
      <c r="E181" s="16"/>
      <c r="F181" s="107" t="str">
        <f>CONCATENATE("R$",base!I70)</f>
        <v>R$</v>
      </c>
      <c r="G181" s="108"/>
      <c r="H181" s="109"/>
      <c r="I181" s="16"/>
      <c r="J181" s="107" t="str">
        <f>CONCATENATE("R$",base!I71)</f>
        <v>R$</v>
      </c>
      <c r="K181" s="108"/>
      <c r="L181" s="109"/>
      <c r="M181" s="12"/>
    </row>
    <row r="182" spans="1:16" ht="25.5" customHeight="1">
      <c r="A182" s="12"/>
      <c r="B182" s="95" t="str">
        <f>CONCATENATE(base!D69," ", "/"," ",base!E69)</f>
        <v xml:space="preserve"> / </v>
      </c>
      <c r="C182" s="96"/>
      <c r="D182" s="97"/>
      <c r="E182" s="16"/>
      <c r="F182" s="95" t="str">
        <f>CONCATENATE(base!D70," ", "/"," ",base!E70)</f>
        <v xml:space="preserve"> / </v>
      </c>
      <c r="G182" s="96"/>
      <c r="H182" s="97"/>
      <c r="I182" s="16"/>
      <c r="J182" s="95" t="str">
        <f>CONCATENATE(base!D71," ", "/"," ",base!E71)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UPPER(base!$B72)</f>
        <v/>
      </c>
      <c r="C189" s="102"/>
      <c r="D189" s="103"/>
      <c r="E189" s="16"/>
      <c r="F189" s="101" t="str">
        <f>UPPER(base!$B73)</f>
        <v/>
      </c>
      <c r="G189" s="102"/>
      <c r="H189" s="103"/>
      <c r="I189" s="16"/>
      <c r="J189" s="101" t="str">
        <f>UPPER(base!$B74)</f>
        <v/>
      </c>
      <c r="K189" s="102"/>
      <c r="L189" s="103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7" t="str">
        <f>CONCATENATE("R$",base!I72)</f>
        <v>R$</v>
      </c>
      <c r="C191" s="108"/>
      <c r="D191" s="109"/>
      <c r="E191" s="35"/>
      <c r="F191" s="107" t="str">
        <f>CONCATENATE("R$",base!I73)</f>
        <v>R$</v>
      </c>
      <c r="G191" s="108"/>
      <c r="H191" s="109"/>
      <c r="I191" s="35"/>
      <c r="J191" s="107" t="str">
        <f>CONCATENATE("R$",base!I74)</f>
        <v>R$</v>
      </c>
      <c r="K191" s="108"/>
      <c r="L191" s="109"/>
      <c r="M191" s="12"/>
    </row>
    <row r="192" spans="1:16" ht="25.5" customHeight="1">
      <c r="A192" s="34"/>
      <c r="B192" s="95" t="str">
        <f>CONCATENATE(base!D72," ", "/"," ",base!E72)</f>
        <v xml:space="preserve"> / </v>
      </c>
      <c r="C192" s="96"/>
      <c r="D192" s="97"/>
      <c r="E192" s="35"/>
      <c r="F192" s="95" t="str">
        <f>CONCATENATE(base!D73," ", "/"," ",base!E73)</f>
        <v xml:space="preserve"> / </v>
      </c>
      <c r="G192" s="96"/>
      <c r="H192" s="97"/>
      <c r="I192" s="35"/>
      <c r="J192" s="95" t="str">
        <f>CONCATENATE(base!D74," ", "/"," ",base!E74)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UPPER(base!$B75)</f>
        <v/>
      </c>
      <c r="C199" s="102"/>
      <c r="D199" s="103"/>
      <c r="E199" s="35"/>
      <c r="F199" s="101" t="str">
        <f>UPPER(base!$B76)</f>
        <v/>
      </c>
      <c r="G199" s="102"/>
      <c r="H199" s="103"/>
      <c r="I199" s="35"/>
      <c r="J199" s="101" t="str">
        <f>UPPER(base!$B77)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104"/>
      <c r="C200" s="105"/>
      <c r="D200" s="106"/>
      <c r="E200" s="35"/>
      <c r="F200" s="104"/>
      <c r="G200" s="105"/>
      <c r="H200" s="106"/>
      <c r="I200" s="35"/>
      <c r="J200" s="104"/>
      <c r="K200" s="105"/>
      <c r="L200" s="106"/>
      <c r="M200" s="12"/>
      <c r="N200" s="6"/>
      <c r="O200" s="6"/>
      <c r="P200" s="6"/>
    </row>
    <row r="201" spans="1:16" s="2" customFormat="1" ht="12.75" customHeight="1">
      <c r="A201" s="12"/>
      <c r="B201" s="107" t="str">
        <f>CONCATENATE("R$",base!I75)</f>
        <v>R$</v>
      </c>
      <c r="C201" s="108"/>
      <c r="D201" s="109"/>
      <c r="E201" s="35"/>
      <c r="F201" s="107" t="str">
        <f>CONCATENATE("R$",base!I76)</f>
        <v>R$</v>
      </c>
      <c r="G201" s="108"/>
      <c r="H201" s="109"/>
      <c r="I201" s="35"/>
      <c r="J201" s="107" t="str">
        <f>CONCATENATE("R$",base!I77)</f>
        <v>R$</v>
      </c>
      <c r="K201" s="108"/>
      <c r="L201" s="109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CONCATENATE(base!D75," ", "/"," ",base!E75)</f>
        <v xml:space="preserve"> / </v>
      </c>
      <c r="C202" s="96"/>
      <c r="D202" s="97"/>
      <c r="E202" s="35"/>
      <c r="F202" s="95" t="str">
        <f>CONCATENATE(base!D76," ", "/"," ",base!E76)</f>
        <v xml:space="preserve"> / </v>
      </c>
      <c r="G202" s="96"/>
      <c r="H202" s="97"/>
      <c r="I202" s="35"/>
      <c r="J202" s="95" t="str">
        <f>CONCATENATE(base!D77," ", "/"," ",base!E77)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UPPER(base!$B78)</f>
        <v/>
      </c>
      <c r="C209" s="102"/>
      <c r="D209" s="103"/>
      <c r="E209" s="35"/>
      <c r="F209" s="101" t="str">
        <f>UPPER(base!$B79)</f>
        <v/>
      </c>
      <c r="G209" s="102"/>
      <c r="H209" s="103"/>
      <c r="I209" s="35"/>
      <c r="J209" s="101" t="str">
        <f>UPPER(base!$B80)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104"/>
      <c r="C210" s="105"/>
      <c r="D210" s="106"/>
      <c r="E210" s="35"/>
      <c r="F210" s="104"/>
      <c r="G210" s="105"/>
      <c r="H210" s="106"/>
      <c r="I210" s="35"/>
      <c r="J210" s="104"/>
      <c r="K210" s="105"/>
      <c r="L210" s="106"/>
      <c r="M210" s="12"/>
      <c r="N210" s="6"/>
      <c r="O210" s="6"/>
      <c r="P210" s="6"/>
    </row>
    <row r="211" spans="1:16" s="2" customFormat="1" ht="12.75" customHeight="1">
      <c r="A211" s="12"/>
      <c r="B211" s="107" t="str">
        <f>CONCATENATE("R$",base!I78)</f>
        <v>R$</v>
      </c>
      <c r="C211" s="108"/>
      <c r="D211" s="109"/>
      <c r="E211" s="35"/>
      <c r="F211" s="107" t="str">
        <f>CONCATENATE("R$",base!I79)</f>
        <v>R$</v>
      </c>
      <c r="G211" s="108"/>
      <c r="H211" s="109"/>
      <c r="I211" s="35"/>
      <c r="J211" s="107" t="str">
        <f>CONCATENATE("R$",base!I80)</f>
        <v>R$</v>
      </c>
      <c r="K211" s="108"/>
      <c r="L211" s="109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CONCATENATE(base!D78," ", "/"," ",base!E78)</f>
        <v xml:space="preserve"> / </v>
      </c>
      <c r="C212" s="96"/>
      <c r="D212" s="97"/>
      <c r="E212" s="35"/>
      <c r="F212" s="95" t="str">
        <f>CONCATENATE(base!D79," ", "/"," ",base!E79)</f>
        <v xml:space="preserve"> / </v>
      </c>
      <c r="G212" s="96"/>
      <c r="H212" s="97"/>
      <c r="I212" s="35"/>
      <c r="J212" s="95" t="str">
        <f>CONCATENATE(base!D80," ", "/"," ",base!E80)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UPPER(base!$B81)</f>
        <v/>
      </c>
      <c r="C223" s="102"/>
      <c r="D223" s="103"/>
      <c r="E223" s="15"/>
      <c r="F223" s="101" t="str">
        <f>UPPER(base!$B82)</f>
        <v/>
      </c>
      <c r="G223" s="102"/>
      <c r="H223" s="103"/>
      <c r="I223" s="15"/>
      <c r="J223" s="101" t="str">
        <f>UPPER(base!$B83)</f>
        <v/>
      </c>
      <c r="K223" s="102"/>
      <c r="L223" s="103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7" t="str">
        <f>CONCATENATE("R$",base!I81)</f>
        <v>R$</v>
      </c>
      <c r="C225" s="108"/>
      <c r="D225" s="109"/>
      <c r="E225" s="16"/>
      <c r="F225" s="107" t="str">
        <f>CONCATENATE("R$",base!I82)</f>
        <v>R$</v>
      </c>
      <c r="G225" s="108"/>
      <c r="H225" s="109"/>
      <c r="I225" s="16"/>
      <c r="J225" s="107" t="str">
        <f>CONCATENATE("R$",base!I83)</f>
        <v>R$</v>
      </c>
      <c r="K225" s="108"/>
      <c r="L225" s="109"/>
      <c r="M225" s="12"/>
    </row>
    <row r="226" spans="1:16" ht="25.5" customHeight="1">
      <c r="A226" s="12"/>
      <c r="B226" s="95" t="str">
        <f>CONCATENATE(base!D81," ", "/"," ",base!E81)</f>
        <v xml:space="preserve"> / </v>
      </c>
      <c r="C226" s="96"/>
      <c r="D226" s="97"/>
      <c r="E226" s="16"/>
      <c r="F226" s="95" t="str">
        <f>CONCATENATE(base!D82," ", "/"," ",base!E82)</f>
        <v xml:space="preserve"> / </v>
      </c>
      <c r="G226" s="96"/>
      <c r="H226" s="97"/>
      <c r="I226" s="16"/>
      <c r="J226" s="95" t="str">
        <f>CONCATENATE(base!D83," ", "/"," ",base!E83)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UPPER(base!$B84)</f>
        <v/>
      </c>
      <c r="C233" s="102"/>
      <c r="D233" s="103"/>
      <c r="E233" s="16"/>
      <c r="F233" s="101" t="str">
        <f>UPPER(base!$B85)</f>
        <v/>
      </c>
      <c r="G233" s="102"/>
      <c r="H233" s="103"/>
      <c r="I233" s="16"/>
      <c r="J233" s="101" t="str">
        <f>UPPER(base!$B86)</f>
        <v/>
      </c>
      <c r="K233" s="102"/>
      <c r="L233" s="103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7" t="str">
        <f>CONCATENATE("R$",base!I84)</f>
        <v>R$</v>
      </c>
      <c r="C235" s="108"/>
      <c r="D235" s="109"/>
      <c r="E235" s="35"/>
      <c r="F235" s="107" t="str">
        <f>CONCATENATE("R$",base!I85)</f>
        <v>R$</v>
      </c>
      <c r="G235" s="108"/>
      <c r="H235" s="109"/>
      <c r="I235" s="35"/>
      <c r="J235" s="107" t="str">
        <f>CONCATENATE("R$",base!I86)</f>
        <v>R$</v>
      </c>
      <c r="K235" s="108"/>
      <c r="L235" s="109"/>
      <c r="M235" s="12"/>
    </row>
    <row r="236" spans="1:16" ht="25.5" customHeight="1">
      <c r="A236" s="34"/>
      <c r="B236" s="95" t="str">
        <f>CONCATENATE(base!D84," ", "/"," ",base!E84)</f>
        <v xml:space="preserve"> / </v>
      </c>
      <c r="C236" s="96"/>
      <c r="D236" s="97"/>
      <c r="E236" s="35"/>
      <c r="F236" s="95" t="str">
        <f>CONCATENATE(base!D85," ", "/"," ",base!E85)</f>
        <v xml:space="preserve"> / </v>
      </c>
      <c r="G236" s="96"/>
      <c r="H236" s="97"/>
      <c r="I236" s="35"/>
      <c r="J236" s="95" t="str">
        <f>CONCATENATE(base!D86," ", "/"," ",base!E86)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UPPER(base!$B87)</f>
        <v/>
      </c>
      <c r="C243" s="102"/>
      <c r="D243" s="103"/>
      <c r="E243" s="35"/>
      <c r="F243" s="101" t="str">
        <f>UPPER(base!$B88)</f>
        <v/>
      </c>
      <c r="G243" s="102"/>
      <c r="H243" s="103"/>
      <c r="I243" s="35"/>
      <c r="J243" s="101" t="str">
        <f>UPPER(base!$B89)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104"/>
      <c r="C244" s="105"/>
      <c r="D244" s="106"/>
      <c r="E244" s="35"/>
      <c r="F244" s="104"/>
      <c r="G244" s="105"/>
      <c r="H244" s="106"/>
      <c r="I244" s="35"/>
      <c r="J244" s="104"/>
      <c r="K244" s="105"/>
      <c r="L244" s="106"/>
      <c r="M244" s="12"/>
      <c r="N244" s="6"/>
      <c r="O244" s="6"/>
      <c r="P244" s="6"/>
    </row>
    <row r="245" spans="1:16" s="2" customFormat="1" ht="12.75" customHeight="1">
      <c r="A245" s="12"/>
      <c r="B245" s="107" t="str">
        <f>CONCATENATE("R$",base!I87)</f>
        <v>R$</v>
      </c>
      <c r="C245" s="108"/>
      <c r="D245" s="109"/>
      <c r="E245" s="35"/>
      <c r="F245" s="107" t="str">
        <f>CONCATENATE("R$",base!I88)</f>
        <v>R$</v>
      </c>
      <c r="G245" s="108"/>
      <c r="H245" s="109"/>
      <c r="I245" s="35"/>
      <c r="J245" s="107" t="str">
        <f>CONCATENATE("R$",base!I89)</f>
        <v>R$</v>
      </c>
      <c r="K245" s="108"/>
      <c r="L245" s="109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CONCATENATE(base!D87," ", "/"," ",base!E87)</f>
        <v xml:space="preserve"> / </v>
      </c>
      <c r="C246" s="96"/>
      <c r="D246" s="97"/>
      <c r="E246" s="35"/>
      <c r="F246" s="95" t="str">
        <f>CONCATENATE(base!D88," ", "/"," ",base!E88)</f>
        <v xml:space="preserve"> / </v>
      </c>
      <c r="G246" s="96"/>
      <c r="H246" s="97"/>
      <c r="I246" s="35"/>
      <c r="J246" s="95" t="str">
        <f>CONCATENATE(base!D89," ", "/"," ",base!E89)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UPPER(base!$B90)</f>
        <v/>
      </c>
      <c r="C253" s="102"/>
      <c r="D253" s="103"/>
      <c r="E253" s="35"/>
      <c r="F253" s="101" t="str">
        <f>UPPER(base!$B91)</f>
        <v/>
      </c>
      <c r="G253" s="102"/>
      <c r="H253" s="103"/>
      <c r="I253" s="35"/>
      <c r="J253" s="101" t="str">
        <f>UPPER(base!$B92)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104"/>
      <c r="C254" s="105"/>
      <c r="D254" s="106"/>
      <c r="E254" s="35"/>
      <c r="F254" s="104"/>
      <c r="G254" s="105"/>
      <c r="H254" s="106"/>
      <c r="I254" s="35"/>
      <c r="J254" s="104"/>
      <c r="K254" s="105"/>
      <c r="L254" s="106"/>
      <c r="M254" s="12"/>
      <c r="N254" s="6"/>
      <c r="O254" s="6"/>
      <c r="P254" s="6"/>
    </row>
    <row r="255" spans="1:16" s="2" customFormat="1" ht="12.75" customHeight="1">
      <c r="A255" s="12"/>
      <c r="B255" s="107" t="str">
        <f>CONCATENATE("R$",base!I90)</f>
        <v>R$</v>
      </c>
      <c r="C255" s="108"/>
      <c r="D255" s="109"/>
      <c r="E255" s="35"/>
      <c r="F255" s="107" t="str">
        <f>CONCATENATE("R$",base!I91)</f>
        <v>R$</v>
      </c>
      <c r="G255" s="108"/>
      <c r="H255" s="109"/>
      <c r="I255" s="35"/>
      <c r="J255" s="107" t="str">
        <f>CONCATENATE("R$",base!I92)</f>
        <v>R$</v>
      </c>
      <c r="K255" s="108"/>
      <c r="L255" s="109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CONCATENATE(base!D90," ", "/"," ",base!E90)</f>
        <v xml:space="preserve"> / </v>
      </c>
      <c r="C256" s="96"/>
      <c r="D256" s="97"/>
      <c r="E256" s="35"/>
      <c r="F256" s="95" t="str">
        <f>CONCATENATE(base!D91," ", "/"," ",base!E91)</f>
        <v xml:space="preserve"> / </v>
      </c>
      <c r="G256" s="96"/>
      <c r="H256" s="97"/>
      <c r="I256" s="35"/>
      <c r="J256" s="95" t="str">
        <f>CONCATENATE(base!D92," ", "/"," ",base!E92)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UPPER(base!$B93)</f>
        <v/>
      </c>
      <c r="C267" s="102"/>
      <c r="D267" s="103"/>
      <c r="E267" s="15"/>
      <c r="F267" s="101" t="str">
        <f>UPPER(base!$B94)</f>
        <v/>
      </c>
      <c r="G267" s="102"/>
      <c r="H267" s="103"/>
      <c r="I267" s="15"/>
      <c r="J267" s="101" t="str">
        <f>UPPER(base!$B95)</f>
        <v/>
      </c>
      <c r="K267" s="102"/>
      <c r="L267" s="103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7" t="str">
        <f>CONCATENATE("R$",base!I93)</f>
        <v>R$</v>
      </c>
      <c r="C269" s="108"/>
      <c r="D269" s="109"/>
      <c r="E269" s="16"/>
      <c r="F269" s="107" t="str">
        <f>CONCATENATE("R$",base!I94)</f>
        <v>R$</v>
      </c>
      <c r="G269" s="108"/>
      <c r="H269" s="109"/>
      <c r="I269" s="16"/>
      <c r="J269" s="107" t="str">
        <f>CONCATENATE("R$",base!I95)</f>
        <v>R$</v>
      </c>
      <c r="K269" s="108"/>
      <c r="L269" s="109"/>
      <c r="M269" s="12"/>
    </row>
    <row r="270" spans="1:16" ht="25.5" customHeight="1">
      <c r="A270" s="12"/>
      <c r="B270" s="95" t="str">
        <f>CONCATENATE(base!D93," ", "/"," ",base!E93)</f>
        <v xml:space="preserve"> / </v>
      </c>
      <c r="C270" s="96"/>
      <c r="D270" s="97"/>
      <c r="E270" s="16"/>
      <c r="F270" s="95" t="str">
        <f>CONCATENATE(base!D94," ", "/"," ",base!E94)</f>
        <v xml:space="preserve"> / </v>
      </c>
      <c r="G270" s="96"/>
      <c r="H270" s="97"/>
      <c r="I270" s="16"/>
      <c r="J270" s="95" t="str">
        <f>CONCATENATE(base!D95," ", "/"," ",base!E95)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UPPER(base!$B96)</f>
        <v/>
      </c>
      <c r="C277" s="102"/>
      <c r="D277" s="103"/>
      <c r="E277" s="16"/>
      <c r="F277" s="101" t="str">
        <f>UPPER(base!$B97)</f>
        <v/>
      </c>
      <c r="G277" s="102"/>
      <c r="H277" s="103"/>
      <c r="I277" s="16"/>
      <c r="J277" s="101" t="str">
        <f>UPPER(base!$B98)</f>
        <v/>
      </c>
      <c r="K277" s="102"/>
      <c r="L277" s="103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7" t="str">
        <f>CONCATENATE("R$",base!I96)</f>
        <v>R$</v>
      </c>
      <c r="C279" s="108"/>
      <c r="D279" s="109"/>
      <c r="E279" s="35"/>
      <c r="F279" s="107" t="str">
        <f>CONCATENATE("R$",base!I97)</f>
        <v>R$</v>
      </c>
      <c r="G279" s="108"/>
      <c r="H279" s="109"/>
      <c r="I279" s="35"/>
      <c r="J279" s="107" t="str">
        <f>CONCATENATE("R$",base!I98)</f>
        <v>R$</v>
      </c>
      <c r="K279" s="108"/>
      <c r="L279" s="109"/>
      <c r="M279" s="12"/>
    </row>
    <row r="280" spans="1:16" ht="25.5" customHeight="1">
      <c r="A280" s="34"/>
      <c r="B280" s="95" t="str">
        <f>CONCATENATE(base!D96," ", "/"," ",base!E96)</f>
        <v xml:space="preserve"> / </v>
      </c>
      <c r="C280" s="96"/>
      <c r="D280" s="97"/>
      <c r="E280" s="35"/>
      <c r="F280" s="95" t="str">
        <f>CONCATENATE(base!D97," ", "/"," ",base!E97)</f>
        <v xml:space="preserve"> / </v>
      </c>
      <c r="G280" s="96"/>
      <c r="H280" s="97"/>
      <c r="I280" s="35"/>
      <c r="J280" s="95" t="str">
        <f>CONCATENATE(base!D98," ", "/"," ",base!E98)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UPPER(base!$B99)</f>
        <v/>
      </c>
      <c r="C287" s="102"/>
      <c r="D287" s="103"/>
      <c r="E287" s="35"/>
      <c r="F287" s="101" t="str">
        <f>UPPER(base!$B100)</f>
        <v/>
      </c>
      <c r="G287" s="102"/>
      <c r="H287" s="103"/>
      <c r="I287" s="35"/>
      <c r="J287" s="101" t="str">
        <f>UPPER(base!$B101)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104"/>
      <c r="C288" s="105"/>
      <c r="D288" s="106"/>
      <c r="E288" s="35"/>
      <c r="F288" s="104"/>
      <c r="G288" s="105"/>
      <c r="H288" s="106"/>
      <c r="I288" s="35"/>
      <c r="J288" s="104"/>
      <c r="K288" s="105"/>
      <c r="L288" s="106"/>
      <c r="M288" s="12"/>
      <c r="N288" s="6"/>
      <c r="O288" s="6"/>
      <c r="P288" s="6"/>
    </row>
    <row r="289" spans="1:16" s="2" customFormat="1" ht="12.75" customHeight="1">
      <c r="A289" s="12"/>
      <c r="B289" s="107" t="str">
        <f>CONCATENATE("R$",base!I99)</f>
        <v>R$</v>
      </c>
      <c r="C289" s="108"/>
      <c r="D289" s="109"/>
      <c r="E289" s="35"/>
      <c r="F289" s="107" t="str">
        <f>CONCATENATE("R$",base!I100)</f>
        <v>R$</v>
      </c>
      <c r="G289" s="108"/>
      <c r="H289" s="109"/>
      <c r="I289" s="35"/>
      <c r="J289" s="107" t="str">
        <f>CONCATENATE("R$",base!I101)</f>
        <v>R$</v>
      </c>
      <c r="K289" s="108"/>
      <c r="L289" s="109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CONCATENATE(base!D99," ", "/"," ",base!E99)</f>
        <v xml:space="preserve"> / </v>
      </c>
      <c r="C290" s="96"/>
      <c r="D290" s="97"/>
      <c r="E290" s="35"/>
      <c r="F290" s="95" t="str">
        <f>CONCATENATE(base!D100," ", "/"," ",base!E100)</f>
        <v xml:space="preserve"> / </v>
      </c>
      <c r="G290" s="96"/>
      <c r="H290" s="97"/>
      <c r="I290" s="35"/>
      <c r="J290" s="95" t="str">
        <f>CONCATENATE(base!D101," ", "/"," ",base!E101)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UPPER(base!$B102)</f>
        <v/>
      </c>
      <c r="C297" s="102"/>
      <c r="D297" s="103"/>
      <c r="E297" s="35"/>
      <c r="F297" s="101" t="str">
        <f>UPPER(base!$B103)</f>
        <v/>
      </c>
      <c r="G297" s="102"/>
      <c r="H297" s="103"/>
      <c r="I297" s="35"/>
      <c r="J297" s="101" t="str">
        <f>UPPER(base!$B104)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104"/>
      <c r="C298" s="105"/>
      <c r="D298" s="106"/>
      <c r="E298" s="35"/>
      <c r="F298" s="104"/>
      <c r="G298" s="105"/>
      <c r="H298" s="106"/>
      <c r="I298" s="35"/>
      <c r="J298" s="104"/>
      <c r="K298" s="105"/>
      <c r="L298" s="106"/>
      <c r="M298" s="12"/>
      <c r="N298" s="6"/>
      <c r="O298" s="6"/>
      <c r="P298" s="6"/>
    </row>
    <row r="299" spans="1:16" s="2" customFormat="1" ht="12.75" customHeight="1">
      <c r="A299" s="12"/>
      <c r="B299" s="107" t="str">
        <f>CONCATENATE("R$",base!I102)</f>
        <v>R$</v>
      </c>
      <c r="C299" s="108"/>
      <c r="D299" s="109"/>
      <c r="E299" s="35"/>
      <c r="F299" s="107" t="str">
        <f>CONCATENATE("R$",base!I103)</f>
        <v>R$</v>
      </c>
      <c r="G299" s="108"/>
      <c r="H299" s="109"/>
      <c r="I299" s="35"/>
      <c r="J299" s="107" t="str">
        <f>CONCATENATE("R$",base!I104)</f>
        <v>R$</v>
      </c>
      <c r="K299" s="108"/>
      <c r="L299" s="109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CONCATENATE(base!D102," ", "/"," ",base!E102)</f>
        <v xml:space="preserve"> / </v>
      </c>
      <c r="C300" s="96"/>
      <c r="D300" s="97"/>
      <c r="E300" s="35"/>
      <c r="F300" s="95" t="str">
        <f>CONCATENATE(base!D103," ", "/"," ",base!E103)</f>
        <v xml:space="preserve"> / </v>
      </c>
      <c r="G300" s="96"/>
      <c r="H300" s="97"/>
      <c r="I300" s="35"/>
      <c r="J300" s="95" t="str">
        <f>CONCATENATE(base!D104," ", "/"," ",base!E104)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UPPER(base!$B105)</f>
        <v/>
      </c>
      <c r="C311" s="102"/>
      <c r="D311" s="103"/>
      <c r="E311" s="15"/>
      <c r="F311" s="101" t="str">
        <f>UPPER(base!$B106)</f>
        <v/>
      </c>
      <c r="G311" s="102"/>
      <c r="H311" s="103"/>
      <c r="I311" s="15"/>
      <c r="J311" s="101" t="str">
        <f>UPPER(base!$B107)</f>
        <v/>
      </c>
      <c r="K311" s="102"/>
      <c r="L311" s="103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7" t="str">
        <f>CONCATENATE("R$",base!I105)</f>
        <v>R$</v>
      </c>
      <c r="C313" s="108"/>
      <c r="D313" s="109"/>
      <c r="E313" s="16"/>
      <c r="F313" s="107" t="str">
        <f>CONCATENATE("R$",base!I106)</f>
        <v>R$</v>
      </c>
      <c r="G313" s="108"/>
      <c r="H313" s="109"/>
      <c r="I313" s="16"/>
      <c r="J313" s="107" t="str">
        <f>CONCATENATE("R$",base!I107)</f>
        <v>R$</v>
      </c>
      <c r="K313" s="108"/>
      <c r="L313" s="109"/>
      <c r="M313" s="12"/>
    </row>
    <row r="314" spans="1:16" ht="25.5" customHeight="1">
      <c r="A314" s="12"/>
      <c r="B314" s="95" t="str">
        <f>CONCATENATE(base!D105," ", "/"," ",base!E105)</f>
        <v xml:space="preserve"> / </v>
      </c>
      <c r="C314" s="96"/>
      <c r="D314" s="97"/>
      <c r="E314" s="16"/>
      <c r="F314" s="95" t="str">
        <f>CONCATENATE(base!D106," ", "/"," ",base!E106)</f>
        <v xml:space="preserve"> / </v>
      </c>
      <c r="G314" s="96"/>
      <c r="H314" s="97"/>
      <c r="I314" s="16"/>
      <c r="J314" s="95" t="str">
        <f>CONCATENATE(base!D107," ", "/"," ",base!E107)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UPPER(base!$B108)</f>
        <v/>
      </c>
      <c r="C321" s="102"/>
      <c r="D321" s="103"/>
      <c r="E321" s="16"/>
      <c r="F321" s="101" t="str">
        <f>UPPER(base!$B109)</f>
        <v/>
      </c>
      <c r="G321" s="102"/>
      <c r="H321" s="103"/>
      <c r="I321" s="16"/>
      <c r="J321" s="101" t="str">
        <f>UPPER(base!$B110)</f>
        <v/>
      </c>
      <c r="K321" s="102"/>
      <c r="L321" s="103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7" t="str">
        <f>CONCATENATE("R$",base!I108)</f>
        <v>R$</v>
      </c>
      <c r="C323" s="108"/>
      <c r="D323" s="109"/>
      <c r="E323" s="35"/>
      <c r="F323" s="107" t="str">
        <f>CONCATENATE("R$",base!I109)</f>
        <v>R$</v>
      </c>
      <c r="G323" s="108"/>
      <c r="H323" s="109"/>
      <c r="I323" s="35"/>
      <c r="J323" s="107" t="str">
        <f>CONCATENATE("R$",base!I110)</f>
        <v>R$</v>
      </c>
      <c r="K323" s="108"/>
      <c r="L323" s="109"/>
      <c r="M323" s="12"/>
    </row>
    <row r="324" spans="1:16" ht="25.5" customHeight="1">
      <c r="A324" s="34"/>
      <c r="B324" s="95" t="str">
        <f>CONCATENATE(base!D108," ", "/"," ",base!E108)</f>
        <v xml:space="preserve"> / </v>
      </c>
      <c r="C324" s="96"/>
      <c r="D324" s="97"/>
      <c r="E324" s="35"/>
      <c r="F324" s="95" t="str">
        <f>CONCATENATE(base!D109," ", "/"," ",base!E109)</f>
        <v xml:space="preserve"> / </v>
      </c>
      <c r="G324" s="96"/>
      <c r="H324" s="97"/>
      <c r="I324" s="35"/>
      <c r="J324" s="95" t="str">
        <f>CONCATENATE(base!D110," ", "/"," ",base!E110)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UPPER(base!$B111)</f>
        <v/>
      </c>
      <c r="C331" s="102"/>
      <c r="D331" s="103"/>
      <c r="E331" s="35"/>
      <c r="F331" s="101" t="str">
        <f>UPPER(base!$B112)</f>
        <v/>
      </c>
      <c r="G331" s="102"/>
      <c r="H331" s="103"/>
      <c r="I331" s="35"/>
      <c r="J331" s="101" t="str">
        <f>UPPER(base!$B113)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104"/>
      <c r="C332" s="105"/>
      <c r="D332" s="106"/>
      <c r="E332" s="35"/>
      <c r="F332" s="104"/>
      <c r="G332" s="105"/>
      <c r="H332" s="106"/>
      <c r="I332" s="35"/>
      <c r="J332" s="104"/>
      <c r="K332" s="105"/>
      <c r="L332" s="106"/>
      <c r="M332" s="12"/>
      <c r="N332" s="6"/>
      <c r="O332" s="6"/>
      <c r="P332" s="6"/>
    </row>
    <row r="333" spans="1:16" s="2" customFormat="1" ht="12.75" customHeight="1">
      <c r="A333" s="12"/>
      <c r="B333" s="107" t="str">
        <f>CONCATENATE("R$",base!I111)</f>
        <v>R$</v>
      </c>
      <c r="C333" s="108"/>
      <c r="D333" s="109"/>
      <c r="E333" s="35"/>
      <c r="F333" s="107" t="str">
        <f>CONCATENATE("R$",base!I112)</f>
        <v>R$</v>
      </c>
      <c r="G333" s="108"/>
      <c r="H333" s="109"/>
      <c r="I333" s="35"/>
      <c r="J333" s="107" t="str">
        <f>CONCATENATE("R$",base!I113)</f>
        <v>R$</v>
      </c>
      <c r="K333" s="108"/>
      <c r="L333" s="109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CONCATENATE(base!D111," ", "/"," ",base!E111)</f>
        <v xml:space="preserve"> / </v>
      </c>
      <c r="C334" s="96"/>
      <c r="D334" s="97"/>
      <c r="E334" s="35"/>
      <c r="F334" s="95" t="str">
        <f>CONCATENATE(base!D112," ", "/"," ",base!E112)</f>
        <v xml:space="preserve"> / </v>
      </c>
      <c r="G334" s="96"/>
      <c r="H334" s="97"/>
      <c r="I334" s="35"/>
      <c r="J334" s="95" t="str">
        <f>CONCATENATE(base!D113," ", "/"," ",base!E113)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UPPER(base!$B114)</f>
        <v/>
      </c>
      <c r="C341" s="102"/>
      <c r="D341" s="103"/>
      <c r="E341" s="35"/>
      <c r="F341" s="101" t="str">
        <f>UPPER(base!$B115)</f>
        <v/>
      </c>
      <c r="G341" s="102"/>
      <c r="H341" s="103"/>
      <c r="I341" s="35"/>
      <c r="J341" s="101" t="str">
        <f>UPPER(base!$B116)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104"/>
      <c r="C342" s="105"/>
      <c r="D342" s="106"/>
      <c r="E342" s="35"/>
      <c r="F342" s="104"/>
      <c r="G342" s="105"/>
      <c r="H342" s="106"/>
      <c r="I342" s="35"/>
      <c r="J342" s="104"/>
      <c r="K342" s="105"/>
      <c r="L342" s="106"/>
      <c r="M342" s="12"/>
      <c r="N342" s="6"/>
      <c r="O342" s="6"/>
      <c r="P342" s="6"/>
    </row>
    <row r="343" spans="1:16" s="2" customFormat="1" ht="12.75" customHeight="1">
      <c r="A343" s="12"/>
      <c r="B343" s="107" t="str">
        <f>CONCATENATE("R$",base!I114)</f>
        <v>R$</v>
      </c>
      <c r="C343" s="108"/>
      <c r="D343" s="109"/>
      <c r="E343" s="35"/>
      <c r="F343" s="107" t="str">
        <f>CONCATENATE("R$",base!I115)</f>
        <v>R$</v>
      </c>
      <c r="G343" s="108"/>
      <c r="H343" s="109"/>
      <c r="I343" s="35"/>
      <c r="J343" s="107" t="str">
        <f>CONCATENATE("R$",base!I116)</f>
        <v>R$</v>
      </c>
      <c r="K343" s="108"/>
      <c r="L343" s="109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CONCATENATE(base!D114," ", "/"," ",base!E114)</f>
        <v xml:space="preserve"> / </v>
      </c>
      <c r="C344" s="96"/>
      <c r="D344" s="97"/>
      <c r="E344" s="35"/>
      <c r="F344" s="95" t="str">
        <f>CONCATENATE(base!D115," ", "/"," ",base!E115)</f>
        <v xml:space="preserve"> / </v>
      </c>
      <c r="G344" s="96"/>
      <c r="H344" s="97"/>
      <c r="I344" s="35"/>
      <c r="J344" s="95" t="str">
        <f>CONCATENATE(base!D116," ", "/"," ",base!E116)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UPPER(base!$B117)</f>
        <v/>
      </c>
      <c r="C355" s="102"/>
      <c r="D355" s="103"/>
      <c r="E355" s="15"/>
      <c r="F355" s="101" t="str">
        <f>UPPER(base!$B118)</f>
        <v/>
      </c>
      <c r="G355" s="102"/>
      <c r="H355" s="103"/>
      <c r="I355" s="15"/>
      <c r="J355" s="101" t="str">
        <f>UPPER(base!$B119)</f>
        <v/>
      </c>
      <c r="K355" s="102"/>
      <c r="L355" s="103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7" t="str">
        <f>CONCATENATE("R$",base!I117)</f>
        <v>R$</v>
      </c>
      <c r="C357" s="108"/>
      <c r="D357" s="109"/>
      <c r="E357" s="16"/>
      <c r="F357" s="107" t="str">
        <f>CONCATENATE("R$",base!I118)</f>
        <v>R$</v>
      </c>
      <c r="G357" s="108"/>
      <c r="H357" s="109"/>
      <c r="I357" s="16"/>
      <c r="J357" s="107" t="str">
        <f>CONCATENATE("R$",base!I119)</f>
        <v>R$</v>
      </c>
      <c r="K357" s="108"/>
      <c r="L357" s="109"/>
      <c r="M357" s="12"/>
    </row>
    <row r="358" spans="1:16" ht="25.5" customHeight="1">
      <c r="A358" s="12"/>
      <c r="B358" s="95" t="str">
        <f>CONCATENATE(base!D117," ", "/"," ",base!E117)</f>
        <v xml:space="preserve"> / </v>
      </c>
      <c r="C358" s="96"/>
      <c r="D358" s="97"/>
      <c r="E358" s="16"/>
      <c r="F358" s="95" t="str">
        <f>CONCATENATE(base!D118," ", "/"," ",base!E118)</f>
        <v xml:space="preserve"> / </v>
      </c>
      <c r="G358" s="96"/>
      <c r="H358" s="97"/>
      <c r="I358" s="16"/>
      <c r="J358" s="95" t="str">
        <f>CONCATENATE(base!D119," ", "/"," ",base!E119)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UPPER(base!$B120)</f>
        <v/>
      </c>
      <c r="C365" s="102"/>
      <c r="D365" s="103"/>
      <c r="E365" s="16"/>
      <c r="F365" s="101" t="str">
        <f>UPPER(base!$B121)</f>
        <v/>
      </c>
      <c r="G365" s="102"/>
      <c r="H365" s="103"/>
      <c r="I365" s="16"/>
      <c r="J365" s="101" t="str">
        <f>UPPER(base!$B122)</f>
        <v/>
      </c>
      <c r="K365" s="102"/>
      <c r="L365" s="103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7" t="str">
        <f>CONCATENATE("R$",base!I120)</f>
        <v>R$</v>
      </c>
      <c r="C367" s="108"/>
      <c r="D367" s="109"/>
      <c r="E367" s="35"/>
      <c r="F367" s="107" t="str">
        <f>CONCATENATE("R$",base!I121)</f>
        <v>R$</v>
      </c>
      <c r="G367" s="108"/>
      <c r="H367" s="109"/>
      <c r="I367" s="35"/>
      <c r="J367" s="107" t="str">
        <f>CONCATENATE("R$",base!I122)</f>
        <v>R$</v>
      </c>
      <c r="K367" s="108"/>
      <c r="L367" s="109"/>
      <c r="M367" s="12"/>
    </row>
    <row r="368" spans="1:16" ht="25.5" customHeight="1">
      <c r="A368" s="34"/>
      <c r="B368" s="95" t="str">
        <f>CONCATENATE(base!D120," ", "/"," ",base!E120)</f>
        <v xml:space="preserve"> / </v>
      </c>
      <c r="C368" s="96"/>
      <c r="D368" s="97"/>
      <c r="E368" s="35"/>
      <c r="F368" s="95" t="str">
        <f>CONCATENATE(base!D121," ", "/"," ",base!E121)</f>
        <v xml:space="preserve"> / </v>
      </c>
      <c r="G368" s="96"/>
      <c r="H368" s="97"/>
      <c r="I368" s="35"/>
      <c r="J368" s="95" t="str">
        <f>CONCATENATE(base!D122," ", "/"," ",base!E122)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UPPER(base!$B123)</f>
        <v/>
      </c>
      <c r="C375" s="102"/>
      <c r="D375" s="103"/>
      <c r="E375" s="35"/>
      <c r="F375" s="101" t="str">
        <f>UPPER(base!$B124)</f>
        <v/>
      </c>
      <c r="G375" s="102"/>
      <c r="H375" s="103"/>
      <c r="I375" s="35"/>
      <c r="J375" s="101" t="str">
        <f>UPPER(base!$B125)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104"/>
      <c r="C376" s="105"/>
      <c r="D376" s="106"/>
      <c r="E376" s="35"/>
      <c r="F376" s="104"/>
      <c r="G376" s="105"/>
      <c r="H376" s="106"/>
      <c r="I376" s="35"/>
      <c r="J376" s="104"/>
      <c r="K376" s="105"/>
      <c r="L376" s="106"/>
      <c r="M376" s="12"/>
      <c r="N376" s="6"/>
      <c r="O376" s="6"/>
      <c r="P376" s="6"/>
    </row>
    <row r="377" spans="1:16" s="2" customFormat="1" ht="12.75" customHeight="1">
      <c r="A377" s="12"/>
      <c r="B377" s="107" t="str">
        <f>CONCATENATE("R$",base!I123)</f>
        <v>R$</v>
      </c>
      <c r="C377" s="108"/>
      <c r="D377" s="109"/>
      <c r="E377" s="35"/>
      <c r="F377" s="107" t="str">
        <f>CONCATENATE("R$",base!I124)</f>
        <v>R$</v>
      </c>
      <c r="G377" s="108"/>
      <c r="H377" s="109"/>
      <c r="I377" s="35"/>
      <c r="J377" s="107" t="str">
        <f>CONCATENATE("R$",base!I125)</f>
        <v>R$</v>
      </c>
      <c r="K377" s="108"/>
      <c r="L377" s="109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CONCATENATE(base!D123," ", "/"," ",base!E123)</f>
        <v xml:space="preserve"> / </v>
      </c>
      <c r="C378" s="96"/>
      <c r="D378" s="97"/>
      <c r="E378" s="35"/>
      <c r="F378" s="95" t="str">
        <f>CONCATENATE(base!D124," ", "/"," ",base!E124)</f>
        <v xml:space="preserve"> / </v>
      </c>
      <c r="G378" s="96"/>
      <c r="H378" s="97"/>
      <c r="I378" s="35"/>
      <c r="J378" s="95" t="str">
        <f>CONCATENATE(base!D125," ", "/"," ",base!E125)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UPPER(base!$B126)</f>
        <v/>
      </c>
      <c r="C385" s="102"/>
      <c r="D385" s="103"/>
      <c r="E385" s="35"/>
      <c r="F385" s="101" t="str">
        <f>UPPER(base!$B127)</f>
        <v/>
      </c>
      <c r="G385" s="102"/>
      <c r="H385" s="103"/>
      <c r="I385" s="35"/>
      <c r="J385" s="101" t="str">
        <f>UPPER(base!$B128)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104"/>
      <c r="C386" s="105"/>
      <c r="D386" s="106"/>
      <c r="E386" s="35"/>
      <c r="F386" s="104"/>
      <c r="G386" s="105"/>
      <c r="H386" s="106"/>
      <c r="I386" s="35"/>
      <c r="J386" s="104"/>
      <c r="K386" s="105"/>
      <c r="L386" s="106"/>
      <c r="M386" s="12"/>
      <c r="N386" s="6"/>
      <c r="O386" s="6"/>
      <c r="P386" s="6"/>
    </row>
    <row r="387" spans="1:16" s="2" customFormat="1" ht="12.75" customHeight="1">
      <c r="A387" s="12"/>
      <c r="B387" s="107" t="str">
        <f>CONCATENATE("R$",base!I126)</f>
        <v>R$</v>
      </c>
      <c r="C387" s="108"/>
      <c r="D387" s="109"/>
      <c r="E387" s="35"/>
      <c r="F387" s="107" t="str">
        <f>CONCATENATE("R$",base!I127)</f>
        <v>R$</v>
      </c>
      <c r="G387" s="108"/>
      <c r="H387" s="109"/>
      <c r="I387" s="35"/>
      <c r="J387" s="107" t="str">
        <f>CONCATENATE("R$",base!I128)</f>
        <v>R$</v>
      </c>
      <c r="K387" s="108"/>
      <c r="L387" s="109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CONCATENATE(base!D126," ", "/"," ",base!E126)</f>
        <v xml:space="preserve"> / </v>
      </c>
      <c r="C388" s="96"/>
      <c r="D388" s="97"/>
      <c r="E388" s="35"/>
      <c r="F388" s="95" t="str">
        <f>CONCATENATE(base!D127," ", "/"," ",base!E127)</f>
        <v xml:space="preserve"> / </v>
      </c>
      <c r="G388" s="96"/>
      <c r="H388" s="97"/>
      <c r="I388" s="35"/>
      <c r="J388" s="95" t="str">
        <f>CONCATENATE(base!D128," ", "/"," ",base!E128)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77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109</v>
      </c>
      <c r="C18" s="69" t="s">
        <v>23</v>
      </c>
      <c r="D18" s="69" t="s">
        <v>24</v>
      </c>
      <c r="E18" s="69" t="s">
        <v>110</v>
      </c>
      <c r="F18" s="79" t="s">
        <v>111</v>
      </c>
      <c r="G18" s="82">
        <v>-8.0374151999999999</v>
      </c>
      <c r="H18" s="82">
        <v>-34.914823599999998</v>
      </c>
      <c r="I18" s="84">
        <v>954</v>
      </c>
      <c r="J18" s="80" t="s">
        <v>25</v>
      </c>
      <c r="K18" s="69" t="s">
        <v>64</v>
      </c>
      <c r="L18" s="69">
        <v>1</v>
      </c>
      <c r="M18" s="69" t="s">
        <v>112</v>
      </c>
      <c r="N18" s="80" t="s">
        <v>23</v>
      </c>
    </row>
    <row r="19" spans="1:14" s="55" customFormat="1" ht="44.25" customHeight="1">
      <c r="A19" s="87">
        <v>2</v>
      </c>
      <c r="B19" s="81" t="s">
        <v>61</v>
      </c>
      <c r="C19" s="69" t="s">
        <v>23</v>
      </c>
      <c r="D19" s="69" t="s">
        <v>62</v>
      </c>
      <c r="E19" s="69" t="s">
        <v>36</v>
      </c>
      <c r="F19" s="79" t="s">
        <v>63</v>
      </c>
      <c r="G19" s="82">
        <v>-7.7493144999999997</v>
      </c>
      <c r="H19" s="82">
        <v>-34.917580999999998</v>
      </c>
      <c r="I19" s="84">
        <v>1010</v>
      </c>
      <c r="J19" s="80" t="s">
        <v>37</v>
      </c>
      <c r="K19" s="69" t="s">
        <v>64</v>
      </c>
      <c r="L19" s="69">
        <v>2</v>
      </c>
      <c r="M19" s="69" t="s">
        <v>65</v>
      </c>
      <c r="N19" s="80" t="s">
        <v>23</v>
      </c>
    </row>
    <row r="20" spans="1:14" s="55" customFormat="1" ht="71.25" customHeight="1">
      <c r="A20" s="70">
        <v>3</v>
      </c>
      <c r="B20" s="81" t="s">
        <v>113</v>
      </c>
      <c r="C20" s="69" t="s">
        <v>27</v>
      </c>
      <c r="D20" s="69" t="s">
        <v>24</v>
      </c>
      <c r="E20" s="69" t="s">
        <v>31</v>
      </c>
      <c r="F20" s="79" t="s">
        <v>114</v>
      </c>
      <c r="G20" s="82">
        <v>-8.1403932999999995</v>
      </c>
      <c r="H20" s="82">
        <v>-34.906624899999997</v>
      </c>
      <c r="I20" s="84">
        <v>1000</v>
      </c>
      <c r="J20" s="80" t="s">
        <v>25</v>
      </c>
      <c r="K20" s="69">
        <v>6</v>
      </c>
      <c r="L20" s="69">
        <v>1</v>
      </c>
      <c r="M20" s="69" t="s">
        <v>115</v>
      </c>
      <c r="N20" s="80" t="s">
        <v>23</v>
      </c>
    </row>
    <row r="21" spans="1:14" s="55" customFormat="1" ht="69" customHeight="1">
      <c r="A21" s="70">
        <v>4</v>
      </c>
      <c r="B21" s="81" t="s">
        <v>66</v>
      </c>
      <c r="C21" s="69" t="s">
        <v>27</v>
      </c>
      <c r="D21" s="69" t="s">
        <v>24</v>
      </c>
      <c r="E21" s="69" t="s">
        <v>34</v>
      </c>
      <c r="F21" s="79" t="s">
        <v>116</v>
      </c>
      <c r="G21" s="82">
        <v>-8.1377807000000004</v>
      </c>
      <c r="H21" s="82">
        <v>-34.906455299999998</v>
      </c>
      <c r="I21" s="84">
        <v>1100</v>
      </c>
      <c r="J21" s="80" t="s">
        <v>57</v>
      </c>
      <c r="K21" s="69" t="s">
        <v>35</v>
      </c>
      <c r="L21" s="69">
        <v>1</v>
      </c>
      <c r="M21" s="69" t="s">
        <v>117</v>
      </c>
      <c r="N21" s="80" t="s">
        <v>23</v>
      </c>
    </row>
    <row r="22" spans="1:14" s="55" customFormat="1" ht="76.5" customHeight="1">
      <c r="A22" s="70">
        <v>5</v>
      </c>
      <c r="B22" s="81" t="s">
        <v>68</v>
      </c>
      <c r="C22" s="69" t="s">
        <v>23</v>
      </c>
      <c r="D22" s="69" t="s">
        <v>24</v>
      </c>
      <c r="E22" s="69" t="s">
        <v>118</v>
      </c>
      <c r="F22" s="79" t="s">
        <v>119</v>
      </c>
      <c r="G22" s="82">
        <v>-8.1024562000000007</v>
      </c>
      <c r="H22" s="82">
        <v>-34.888355400000002</v>
      </c>
      <c r="I22" s="84">
        <v>1100</v>
      </c>
      <c r="J22" s="80" t="s">
        <v>25</v>
      </c>
      <c r="K22" s="69" t="s">
        <v>35</v>
      </c>
      <c r="L22" s="69">
        <v>1</v>
      </c>
      <c r="M22" s="69" t="s">
        <v>120</v>
      </c>
      <c r="N22" s="80" t="s">
        <v>23</v>
      </c>
    </row>
    <row r="23" spans="1:14" s="55" customFormat="1" ht="65.25" customHeight="1">
      <c r="A23" s="88">
        <v>6</v>
      </c>
      <c r="B23" s="81" t="s">
        <v>68</v>
      </c>
      <c r="C23" s="69" t="s">
        <v>27</v>
      </c>
      <c r="D23" s="69" t="s">
        <v>24</v>
      </c>
      <c r="E23" s="69" t="s">
        <v>69</v>
      </c>
      <c r="F23" s="83" t="s">
        <v>70</v>
      </c>
      <c r="G23" s="82">
        <v>-8.0806044999999997</v>
      </c>
      <c r="H23" s="82">
        <v>-34.968173999999998</v>
      </c>
      <c r="I23" s="84">
        <v>1100</v>
      </c>
      <c r="J23" s="80" t="s">
        <v>25</v>
      </c>
      <c r="K23" s="69">
        <v>6</v>
      </c>
      <c r="L23" s="69">
        <v>1</v>
      </c>
      <c r="M23" s="69" t="s">
        <v>121</v>
      </c>
      <c r="N23" s="80" t="s">
        <v>23</v>
      </c>
    </row>
    <row r="24" spans="1:14" s="55" customFormat="1" ht="88.5" customHeight="1">
      <c r="A24" s="70">
        <v>7</v>
      </c>
      <c r="B24" s="81" t="s">
        <v>122</v>
      </c>
      <c r="C24" s="69" t="s">
        <v>27</v>
      </c>
      <c r="D24" s="69" t="s">
        <v>24</v>
      </c>
      <c r="E24" s="69" t="s">
        <v>34</v>
      </c>
      <c r="F24" s="83" t="s">
        <v>123</v>
      </c>
      <c r="G24" s="82">
        <v>-8.1138849000000004</v>
      </c>
      <c r="H24" s="82">
        <v>-34.895838900000001</v>
      </c>
      <c r="I24" s="84">
        <v>954</v>
      </c>
      <c r="J24" s="80" t="s">
        <v>25</v>
      </c>
      <c r="K24" s="69">
        <v>6</v>
      </c>
      <c r="L24" s="69">
        <v>1</v>
      </c>
      <c r="M24" s="69" t="s">
        <v>124</v>
      </c>
      <c r="N24" s="80" t="s">
        <v>23</v>
      </c>
    </row>
    <row r="25" spans="1:14" s="55" customFormat="1" ht="41.25" customHeight="1">
      <c r="A25" s="70">
        <v>8</v>
      </c>
      <c r="B25" s="79" t="s">
        <v>39</v>
      </c>
      <c r="C25" s="69" t="s">
        <v>23</v>
      </c>
      <c r="D25" s="69" t="s">
        <v>24</v>
      </c>
      <c r="E25" s="69" t="s">
        <v>125</v>
      </c>
      <c r="F25" s="81" t="s">
        <v>126</v>
      </c>
      <c r="G25" s="82">
        <v>-8.0491779999999995</v>
      </c>
      <c r="H25" s="80">
        <v>-34.924473999999996</v>
      </c>
      <c r="I25" s="84">
        <v>1087</v>
      </c>
      <c r="J25" s="80" t="s">
        <v>25</v>
      </c>
      <c r="K25" s="80" t="s">
        <v>87</v>
      </c>
      <c r="L25" s="80">
        <v>1</v>
      </c>
      <c r="M25" s="69" t="s">
        <v>127</v>
      </c>
      <c r="N25" s="80" t="s">
        <v>23</v>
      </c>
    </row>
    <row r="26" spans="1:14" s="55" customFormat="1" ht="72.75" customHeight="1">
      <c r="A26" s="70">
        <v>9</v>
      </c>
      <c r="B26" s="79" t="s">
        <v>90</v>
      </c>
      <c r="C26" s="69" t="s">
        <v>27</v>
      </c>
      <c r="D26" s="69" t="s">
        <v>24</v>
      </c>
      <c r="E26" s="69" t="s">
        <v>34</v>
      </c>
      <c r="F26" s="85" t="s">
        <v>59</v>
      </c>
      <c r="G26" s="82">
        <v>-8.1092189999999995</v>
      </c>
      <c r="H26" s="80">
        <v>-34.890282399999997</v>
      </c>
      <c r="I26" s="84">
        <v>500</v>
      </c>
      <c r="J26" s="80" t="s">
        <v>33</v>
      </c>
      <c r="K26" s="80" t="s">
        <v>35</v>
      </c>
      <c r="L26" s="80">
        <v>1</v>
      </c>
      <c r="M26" s="69" t="s">
        <v>128</v>
      </c>
      <c r="N26" s="80" t="s">
        <v>23</v>
      </c>
    </row>
    <row r="27" spans="1:14" s="55" customFormat="1" ht="46.5" customHeight="1">
      <c r="A27" s="70">
        <v>10</v>
      </c>
      <c r="B27" s="79" t="s">
        <v>71</v>
      </c>
      <c r="C27" s="69" t="s">
        <v>27</v>
      </c>
      <c r="D27" s="69" t="s">
        <v>24</v>
      </c>
      <c r="E27" s="69" t="s">
        <v>129</v>
      </c>
      <c r="F27" s="79" t="s">
        <v>130</v>
      </c>
      <c r="G27" s="82">
        <v>-8.1218565999999992</v>
      </c>
      <c r="H27" s="80">
        <v>-34.899222199999997</v>
      </c>
      <c r="I27" s="84">
        <v>1008.26</v>
      </c>
      <c r="J27" s="80" t="s">
        <v>25</v>
      </c>
      <c r="K27" s="80">
        <v>6</v>
      </c>
      <c r="L27" s="80">
        <v>3</v>
      </c>
      <c r="M27" s="69" t="s">
        <v>131</v>
      </c>
      <c r="N27" s="80" t="s">
        <v>23</v>
      </c>
    </row>
    <row r="28" spans="1:14" s="55" customFormat="1" ht="63" customHeight="1">
      <c r="A28" s="70">
        <v>11</v>
      </c>
      <c r="B28" s="79" t="s">
        <v>99</v>
      </c>
      <c r="C28" s="69" t="s">
        <v>27</v>
      </c>
      <c r="D28" s="69" t="s">
        <v>24</v>
      </c>
      <c r="E28" s="69" t="s">
        <v>100</v>
      </c>
      <c r="F28" s="79" t="s">
        <v>101</v>
      </c>
      <c r="G28" s="82">
        <v>-8.0208539000000005</v>
      </c>
      <c r="H28" s="80">
        <v>-34.8865403</v>
      </c>
      <c r="I28" s="84">
        <v>1023.28</v>
      </c>
      <c r="J28" s="80" t="s">
        <v>25</v>
      </c>
      <c r="K28" s="80">
        <v>6</v>
      </c>
      <c r="L28" s="80">
        <v>2</v>
      </c>
      <c r="M28" s="69" t="s">
        <v>102</v>
      </c>
      <c r="N28" s="80" t="s">
        <v>23</v>
      </c>
    </row>
    <row r="29" spans="1:14" s="55" customFormat="1" ht="45.75" customHeight="1">
      <c r="A29" s="70">
        <v>12</v>
      </c>
      <c r="B29" s="79" t="s">
        <v>99</v>
      </c>
      <c r="C29" s="69" t="s">
        <v>23</v>
      </c>
      <c r="D29" s="69" t="s">
        <v>24</v>
      </c>
      <c r="E29" s="69" t="s">
        <v>67</v>
      </c>
      <c r="F29" s="79" t="s">
        <v>103</v>
      </c>
      <c r="G29" s="82">
        <v>-8.0387912000000004</v>
      </c>
      <c r="H29" s="80">
        <v>-34.9781634</v>
      </c>
      <c r="I29" s="84">
        <v>1100</v>
      </c>
      <c r="J29" s="80" t="s">
        <v>25</v>
      </c>
      <c r="K29" s="80">
        <v>6</v>
      </c>
      <c r="L29" s="80">
        <v>1</v>
      </c>
      <c r="M29" s="69" t="s">
        <v>104</v>
      </c>
      <c r="N29" s="80" t="s">
        <v>23</v>
      </c>
    </row>
    <row r="30" spans="1:14" s="55" customFormat="1" ht="44.25" customHeight="1">
      <c r="A30" s="70">
        <v>13</v>
      </c>
      <c r="B30" s="79" t="s">
        <v>132</v>
      </c>
      <c r="C30" s="69" t="s">
        <v>27</v>
      </c>
      <c r="D30" s="69" t="s">
        <v>24</v>
      </c>
      <c r="E30" s="69" t="s">
        <v>133</v>
      </c>
      <c r="F30" s="81" t="s">
        <v>134</v>
      </c>
      <c r="G30" s="82">
        <v>-8.0327593000000004</v>
      </c>
      <c r="H30" s="80">
        <v>-34.891496799999999</v>
      </c>
      <c r="I30" s="84">
        <v>1100</v>
      </c>
      <c r="J30" s="80" t="s">
        <v>25</v>
      </c>
      <c r="K30" s="80">
        <v>6</v>
      </c>
      <c r="L30" s="80">
        <v>1</v>
      </c>
      <c r="M30" s="69" t="s">
        <v>135</v>
      </c>
      <c r="N30" s="80" t="s">
        <v>23</v>
      </c>
    </row>
    <row r="31" spans="1:14" s="55" customFormat="1" ht="45.75" customHeight="1">
      <c r="A31" s="70">
        <v>14</v>
      </c>
      <c r="B31" s="79" t="s">
        <v>136</v>
      </c>
      <c r="C31" s="69" t="s">
        <v>27</v>
      </c>
      <c r="D31" s="69" t="s">
        <v>24</v>
      </c>
      <c r="E31" s="69" t="s">
        <v>56</v>
      </c>
      <c r="F31" s="79" t="s">
        <v>137</v>
      </c>
      <c r="G31" s="82">
        <v>-8.1093621999999996</v>
      </c>
      <c r="H31" s="80">
        <v>-34.9071809</v>
      </c>
      <c r="I31" s="84">
        <v>954</v>
      </c>
      <c r="J31" s="80" t="s">
        <v>25</v>
      </c>
      <c r="K31" s="80">
        <v>6</v>
      </c>
      <c r="L31" s="80">
        <v>1</v>
      </c>
      <c r="M31" s="69" t="s">
        <v>138</v>
      </c>
      <c r="N31" s="80" t="s">
        <v>23</v>
      </c>
    </row>
    <row r="32" spans="1:14" s="55" customFormat="1" ht="50.25" customHeight="1">
      <c r="A32" s="70">
        <v>15</v>
      </c>
      <c r="B32" s="79" t="s">
        <v>139</v>
      </c>
      <c r="C32" s="69" t="s">
        <v>27</v>
      </c>
      <c r="D32" s="69" t="s">
        <v>24</v>
      </c>
      <c r="E32" s="69" t="s">
        <v>31</v>
      </c>
      <c r="F32" s="85" t="s">
        <v>114</v>
      </c>
      <c r="G32" s="82">
        <v>-8.1403932999999995</v>
      </c>
      <c r="H32" s="80">
        <v>-34.906624899999997</v>
      </c>
      <c r="I32" s="84">
        <v>1000</v>
      </c>
      <c r="J32" s="80" t="s">
        <v>25</v>
      </c>
      <c r="K32" s="80">
        <v>6</v>
      </c>
      <c r="L32" s="80">
        <v>1</v>
      </c>
      <c r="M32" s="69" t="s">
        <v>140</v>
      </c>
      <c r="N32" s="80" t="s">
        <v>23</v>
      </c>
    </row>
    <row r="33" spans="1:19" s="55" customFormat="1" ht="72" customHeight="1">
      <c r="A33" s="70">
        <v>16</v>
      </c>
      <c r="B33" s="79" t="s">
        <v>141</v>
      </c>
      <c r="C33" s="69" t="s">
        <v>27</v>
      </c>
      <c r="D33" s="69" t="s">
        <v>24</v>
      </c>
      <c r="E33" s="69" t="s">
        <v>34</v>
      </c>
      <c r="F33" s="79" t="s">
        <v>130</v>
      </c>
      <c r="G33" s="82">
        <v>-8.1218565999999992</v>
      </c>
      <c r="H33" s="80">
        <v>-34.899222199999997</v>
      </c>
      <c r="I33" s="84">
        <v>1748.38</v>
      </c>
      <c r="J33" s="80" t="s">
        <v>29</v>
      </c>
      <c r="K33" s="80">
        <v>6</v>
      </c>
      <c r="L33" s="80">
        <v>1</v>
      </c>
      <c r="M33" s="69" t="s">
        <v>42</v>
      </c>
      <c r="N33" s="80" t="s">
        <v>23</v>
      </c>
    </row>
    <row r="34" spans="1:19" s="55" customFormat="1" ht="69" customHeight="1">
      <c r="A34" s="70">
        <v>17</v>
      </c>
      <c r="B34" s="79" t="s">
        <v>93</v>
      </c>
      <c r="C34" s="69" t="s">
        <v>23</v>
      </c>
      <c r="D34" s="69" t="s">
        <v>60</v>
      </c>
      <c r="E34" s="69" t="s">
        <v>91</v>
      </c>
      <c r="F34" s="85" t="s">
        <v>92</v>
      </c>
      <c r="G34" s="82">
        <v>-8.2842172000000005</v>
      </c>
      <c r="H34" s="80">
        <v>-35.025783799999999</v>
      </c>
      <c r="I34" s="84">
        <v>1000</v>
      </c>
      <c r="J34" s="80" t="s">
        <v>25</v>
      </c>
      <c r="K34" s="80">
        <v>6</v>
      </c>
      <c r="L34" s="80">
        <v>1</v>
      </c>
      <c r="M34" s="69" t="s">
        <v>30</v>
      </c>
      <c r="N34" s="80" t="s">
        <v>23</v>
      </c>
    </row>
    <row r="35" spans="1:19" s="55" customFormat="1" ht="78.75" customHeight="1">
      <c r="A35" s="70">
        <v>18</v>
      </c>
      <c r="B35" s="79" t="s">
        <v>142</v>
      </c>
      <c r="C35" s="69" t="s">
        <v>27</v>
      </c>
      <c r="D35" s="69" t="s">
        <v>24</v>
      </c>
      <c r="E35" s="69" t="s">
        <v>34</v>
      </c>
      <c r="F35" s="79" t="s">
        <v>130</v>
      </c>
      <c r="G35" s="82">
        <v>-8.1218565999999992</v>
      </c>
      <c r="H35" s="80">
        <v>-34.899222199999997</v>
      </c>
      <c r="I35" s="84">
        <v>1177.8</v>
      </c>
      <c r="J35" s="80" t="s">
        <v>33</v>
      </c>
      <c r="K35" s="80">
        <v>6</v>
      </c>
      <c r="L35" s="80">
        <v>1</v>
      </c>
      <c r="M35" s="69" t="s">
        <v>143</v>
      </c>
      <c r="N35" s="80" t="s">
        <v>23</v>
      </c>
    </row>
    <row r="36" spans="1:19" s="55" customFormat="1" ht="52.5" customHeight="1">
      <c r="A36" s="70">
        <v>19</v>
      </c>
      <c r="B36" s="79" t="s">
        <v>58</v>
      </c>
      <c r="C36" s="69" t="s">
        <v>27</v>
      </c>
      <c r="D36" s="69" t="s">
        <v>24</v>
      </c>
      <c r="E36" s="69" t="s">
        <v>34</v>
      </c>
      <c r="F36" s="79" t="s">
        <v>59</v>
      </c>
      <c r="G36" s="82">
        <v>-8.1092189999999995</v>
      </c>
      <c r="H36" s="80">
        <v>-34.890282399999997</v>
      </c>
      <c r="I36" s="84">
        <v>1070</v>
      </c>
      <c r="J36" s="80" t="s">
        <v>37</v>
      </c>
      <c r="K36" s="80">
        <v>6</v>
      </c>
      <c r="L36" s="80">
        <v>5</v>
      </c>
      <c r="M36" s="69" t="s">
        <v>42</v>
      </c>
      <c r="N36" s="80" t="s">
        <v>23</v>
      </c>
    </row>
    <row r="37" spans="1:19" s="55" customFormat="1" ht="75.75" customHeight="1">
      <c r="A37" s="70">
        <v>20</v>
      </c>
      <c r="B37" s="79" t="s">
        <v>144</v>
      </c>
      <c r="C37" s="69" t="s">
        <v>27</v>
      </c>
      <c r="D37" s="69" t="s">
        <v>24</v>
      </c>
      <c r="E37" s="69" t="s">
        <v>34</v>
      </c>
      <c r="F37" s="79" t="s">
        <v>130</v>
      </c>
      <c r="G37" s="82">
        <v>-8.1218565999999992</v>
      </c>
      <c r="H37" s="82">
        <v>-34.899222199999997</v>
      </c>
      <c r="I37" s="89">
        <v>1562.25</v>
      </c>
      <c r="J37" s="80" t="s">
        <v>33</v>
      </c>
      <c r="K37" s="80">
        <v>6</v>
      </c>
      <c r="L37" s="80">
        <v>1</v>
      </c>
      <c r="M37" s="69" t="s">
        <v>145</v>
      </c>
      <c r="N37" s="80" t="s">
        <v>23</v>
      </c>
    </row>
    <row r="38" spans="1:19" s="55" customFormat="1" ht="69" customHeight="1">
      <c r="A38" s="70">
        <v>21</v>
      </c>
      <c r="B38" s="79" t="s">
        <v>72</v>
      </c>
      <c r="C38" s="69" t="s">
        <v>27</v>
      </c>
      <c r="D38" s="69" t="s">
        <v>24</v>
      </c>
      <c r="E38" s="69" t="s">
        <v>73</v>
      </c>
      <c r="F38" s="79" t="s">
        <v>74</v>
      </c>
      <c r="G38" s="82">
        <v>-7.9886169000000002</v>
      </c>
      <c r="H38" s="82">
        <v>-34.942393299999999</v>
      </c>
      <c r="I38" s="89">
        <v>1100</v>
      </c>
      <c r="J38" s="80" t="s">
        <v>35</v>
      </c>
      <c r="K38" s="80">
        <v>6</v>
      </c>
      <c r="L38" s="80">
        <v>1</v>
      </c>
      <c r="M38" s="69" t="s">
        <v>38</v>
      </c>
      <c r="N38" s="80" t="s">
        <v>23</v>
      </c>
    </row>
    <row r="39" spans="1:19" s="55" customFormat="1" ht="39.75" customHeight="1">
      <c r="A39" s="70">
        <v>22</v>
      </c>
      <c r="B39" s="79" t="s">
        <v>146</v>
      </c>
      <c r="C39" s="69" t="s">
        <v>27</v>
      </c>
      <c r="D39" s="69" t="s">
        <v>24</v>
      </c>
      <c r="E39" s="69" t="s">
        <v>147</v>
      </c>
      <c r="F39" s="79" t="s">
        <v>148</v>
      </c>
      <c r="G39" s="82">
        <v>-8.0627486000000008</v>
      </c>
      <c r="H39" s="80">
        <v>-34.907423700000002</v>
      </c>
      <c r="I39" s="89">
        <v>1325.75</v>
      </c>
      <c r="J39" s="80" t="s">
        <v>33</v>
      </c>
      <c r="K39" s="80">
        <v>6</v>
      </c>
      <c r="L39" s="80">
        <v>1</v>
      </c>
      <c r="M39" s="69" t="s">
        <v>149</v>
      </c>
      <c r="N39" s="80" t="s">
        <v>23</v>
      </c>
    </row>
    <row r="40" spans="1:19" s="55" customFormat="1" ht="68.25" customHeight="1">
      <c r="A40" s="70">
        <v>23</v>
      </c>
      <c r="B40" s="79" t="s">
        <v>78</v>
      </c>
      <c r="C40" s="69" t="s">
        <v>27</v>
      </c>
      <c r="D40" s="69" t="s">
        <v>24</v>
      </c>
      <c r="E40" s="69" t="s">
        <v>79</v>
      </c>
      <c r="F40" s="79" t="s">
        <v>80</v>
      </c>
      <c r="G40" s="82">
        <v>-8.0511611999999992</v>
      </c>
      <c r="H40" s="80">
        <v>-34.933986099999998</v>
      </c>
      <c r="I40" s="89">
        <v>5000</v>
      </c>
      <c r="J40" s="80" t="s">
        <v>29</v>
      </c>
      <c r="K40" s="80">
        <v>6</v>
      </c>
      <c r="L40" s="80">
        <v>1</v>
      </c>
      <c r="M40" s="69" t="s">
        <v>81</v>
      </c>
      <c r="N40" s="80" t="s">
        <v>23</v>
      </c>
    </row>
    <row r="41" spans="1:19" s="55" customFormat="1" ht="57" customHeight="1">
      <c r="A41" s="70">
        <v>24</v>
      </c>
      <c r="B41" s="79" t="s">
        <v>51</v>
      </c>
      <c r="C41" s="69" t="s">
        <v>23</v>
      </c>
      <c r="D41" s="69" t="s">
        <v>28</v>
      </c>
      <c r="E41" s="69" t="s">
        <v>52</v>
      </c>
      <c r="F41" s="79" t="s">
        <v>53</v>
      </c>
      <c r="G41" s="82">
        <v>-8.0108685000000008</v>
      </c>
      <c r="H41" s="80">
        <v>-34.875616700000002</v>
      </c>
      <c r="I41" s="86">
        <v>1004</v>
      </c>
      <c r="J41" s="80" t="s">
        <v>25</v>
      </c>
      <c r="K41" s="80">
        <v>6</v>
      </c>
      <c r="L41" s="80">
        <v>14</v>
      </c>
      <c r="M41" s="69" t="s">
        <v>26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88</v>
      </c>
      <c r="C42" s="69" t="s">
        <v>27</v>
      </c>
      <c r="D42" s="69" t="s">
        <v>24</v>
      </c>
      <c r="E42" s="69" t="s">
        <v>45</v>
      </c>
      <c r="F42" s="79" t="s">
        <v>89</v>
      </c>
      <c r="G42" s="82">
        <v>-8.0636610999999991</v>
      </c>
      <c r="H42" s="80">
        <v>-34.894140499999999</v>
      </c>
      <c r="I42" s="86">
        <v>1200</v>
      </c>
      <c r="J42" s="80" t="s">
        <v>25</v>
      </c>
      <c r="K42" s="80">
        <v>6</v>
      </c>
      <c r="L42" s="80">
        <v>1</v>
      </c>
      <c r="M42" s="69" t="s">
        <v>38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47</v>
      </c>
      <c r="C43" s="69" t="s">
        <v>27</v>
      </c>
      <c r="D43" s="69" t="s">
        <v>24</v>
      </c>
      <c r="E43" s="69" t="s">
        <v>73</v>
      </c>
      <c r="F43" s="79" t="s">
        <v>75</v>
      </c>
      <c r="G43" s="82">
        <v>-7.9799246000000004</v>
      </c>
      <c r="H43" s="80">
        <v>-34.929801300000001</v>
      </c>
      <c r="I43" s="86">
        <v>1100</v>
      </c>
      <c r="J43" s="80" t="s">
        <v>35</v>
      </c>
      <c r="K43" s="80">
        <v>6</v>
      </c>
      <c r="L43" s="80">
        <v>1</v>
      </c>
      <c r="M43" s="69" t="s">
        <v>38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82</v>
      </c>
      <c r="C44" s="69" t="s">
        <v>27</v>
      </c>
      <c r="D44" s="69" t="s">
        <v>24</v>
      </c>
      <c r="E44" s="69" t="s">
        <v>83</v>
      </c>
      <c r="F44" s="79" t="s">
        <v>84</v>
      </c>
      <c r="G44" s="82">
        <v>-8.0560715999999992</v>
      </c>
      <c r="H44" s="80">
        <v>-34.946163499999997</v>
      </c>
      <c r="I44" s="86">
        <v>1000</v>
      </c>
      <c r="J44" s="80" t="s">
        <v>25</v>
      </c>
      <c r="K44" s="80">
        <v>6</v>
      </c>
      <c r="L44" s="80">
        <v>1</v>
      </c>
      <c r="M44" s="69" t="s">
        <v>42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87">
        <v>28</v>
      </c>
      <c r="B45" s="79" t="s">
        <v>150</v>
      </c>
      <c r="C45" s="69" t="s">
        <v>27</v>
      </c>
      <c r="D45" s="69" t="s">
        <v>24</v>
      </c>
      <c r="E45" s="69" t="s">
        <v>125</v>
      </c>
      <c r="F45" s="79" t="s">
        <v>151</v>
      </c>
      <c r="G45" s="82">
        <v>-8.0499355000000001</v>
      </c>
      <c r="H45" s="80">
        <v>-34.908322900000002</v>
      </c>
      <c r="I45" s="86">
        <v>1100</v>
      </c>
      <c r="J45" s="80" t="s">
        <v>57</v>
      </c>
      <c r="K45" s="80">
        <v>6</v>
      </c>
      <c r="L45" s="80">
        <v>2</v>
      </c>
      <c r="M45" s="69" t="s">
        <v>152</v>
      </c>
      <c r="N45" s="80" t="s">
        <v>23</v>
      </c>
      <c r="O45" s="57"/>
      <c r="P45" s="57"/>
      <c r="Q45" s="57"/>
      <c r="R45" s="57"/>
      <c r="S45" s="57"/>
    </row>
    <row r="46" spans="1:19" s="55" customFormat="1" ht="69" customHeight="1">
      <c r="A46" s="70">
        <v>29</v>
      </c>
      <c r="B46" s="79" t="s">
        <v>153</v>
      </c>
      <c r="C46" s="69" t="s">
        <v>27</v>
      </c>
      <c r="D46" s="69" t="s">
        <v>24</v>
      </c>
      <c r="E46" s="69" t="s">
        <v>31</v>
      </c>
      <c r="F46" s="79" t="s">
        <v>32</v>
      </c>
      <c r="G46" s="82">
        <v>-8.0562906000000005</v>
      </c>
      <c r="H46" s="80">
        <v>-34.874831700000001</v>
      </c>
      <c r="I46" s="86">
        <v>1000</v>
      </c>
      <c r="J46" s="80" t="s">
        <v>25</v>
      </c>
      <c r="K46" s="80">
        <v>6</v>
      </c>
      <c r="L46" s="80">
        <v>1</v>
      </c>
      <c r="M46" s="69" t="s">
        <v>154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94</v>
      </c>
      <c r="C47" s="69" t="s">
        <v>23</v>
      </c>
      <c r="D47" s="69" t="s">
        <v>60</v>
      </c>
      <c r="E47" s="69" t="s">
        <v>91</v>
      </c>
      <c r="F47" s="85" t="s">
        <v>92</v>
      </c>
      <c r="G47" s="82">
        <v>-8.2842172000000005</v>
      </c>
      <c r="H47" s="80">
        <v>-35.025783799999999</v>
      </c>
      <c r="I47" s="86">
        <v>1200</v>
      </c>
      <c r="J47" s="80" t="s">
        <v>57</v>
      </c>
      <c r="K47" s="80">
        <v>6</v>
      </c>
      <c r="L47" s="80">
        <v>1</v>
      </c>
      <c r="M47" s="69" t="s">
        <v>95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105</v>
      </c>
      <c r="C48" s="69" t="s">
        <v>23</v>
      </c>
      <c r="D48" s="69" t="s">
        <v>24</v>
      </c>
      <c r="E48" s="69" t="s">
        <v>67</v>
      </c>
      <c r="F48" s="79" t="s">
        <v>106</v>
      </c>
      <c r="G48" s="82">
        <v>-8.0683203999999993</v>
      </c>
      <c r="H48" s="80">
        <v>-34.985368999999999</v>
      </c>
      <c r="I48" s="86">
        <v>1100</v>
      </c>
      <c r="J48" s="80" t="s">
        <v>25</v>
      </c>
      <c r="K48" s="80">
        <v>6</v>
      </c>
      <c r="L48" s="80">
        <v>1</v>
      </c>
      <c r="M48" s="69" t="s">
        <v>107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46</v>
      </c>
      <c r="C49" s="69" t="s">
        <v>27</v>
      </c>
      <c r="D49" s="69" t="s">
        <v>24</v>
      </c>
      <c r="E49" s="69" t="s">
        <v>48</v>
      </c>
      <c r="F49" s="79" t="s">
        <v>49</v>
      </c>
      <c r="G49" s="82">
        <v>-8.1094615000000001</v>
      </c>
      <c r="H49" s="80">
        <v>-34.920564900000002</v>
      </c>
      <c r="I49" s="86">
        <v>954</v>
      </c>
      <c r="J49" s="80" t="s">
        <v>25</v>
      </c>
      <c r="K49" s="80">
        <v>6</v>
      </c>
      <c r="L49" s="80">
        <v>1</v>
      </c>
      <c r="M49" s="69" t="s">
        <v>50</v>
      </c>
      <c r="N49" s="80" t="s">
        <v>23</v>
      </c>
      <c r="O49" s="57"/>
      <c r="P49" s="57"/>
      <c r="Q49" s="57"/>
      <c r="R49" s="57"/>
      <c r="S49" s="57"/>
    </row>
    <row r="50" spans="1:19" s="55" customFormat="1" ht="71.25" customHeight="1">
      <c r="A50" s="70">
        <v>33</v>
      </c>
      <c r="B50" s="79" t="s">
        <v>96</v>
      </c>
      <c r="C50" s="69" t="s">
        <v>27</v>
      </c>
      <c r="D50" s="69" t="s">
        <v>24</v>
      </c>
      <c r="E50" s="69" t="s">
        <v>31</v>
      </c>
      <c r="F50" s="81" t="s">
        <v>32</v>
      </c>
      <c r="G50" s="82">
        <v>-8.0562906000000005</v>
      </c>
      <c r="H50" s="82">
        <v>-34.874831700000001</v>
      </c>
      <c r="I50" s="86">
        <v>954</v>
      </c>
      <c r="J50" s="80" t="s">
        <v>25</v>
      </c>
      <c r="K50" s="80">
        <v>6</v>
      </c>
      <c r="L50" s="80">
        <v>1</v>
      </c>
      <c r="M50" s="69" t="s">
        <v>38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40</v>
      </c>
      <c r="C51" s="69" t="s">
        <v>23</v>
      </c>
      <c r="D51" s="69" t="s">
        <v>62</v>
      </c>
      <c r="E51" s="69" t="s">
        <v>76</v>
      </c>
      <c r="F51" s="79" t="s">
        <v>63</v>
      </c>
      <c r="G51" s="82">
        <v>-7.7493144999999997</v>
      </c>
      <c r="H51" s="82">
        <v>-34.917580999999998</v>
      </c>
      <c r="I51" s="86">
        <v>1229.98</v>
      </c>
      <c r="J51" s="80" t="s">
        <v>25</v>
      </c>
      <c r="K51" s="80">
        <v>6</v>
      </c>
      <c r="L51" s="80">
        <v>2</v>
      </c>
      <c r="M51" s="69" t="s">
        <v>77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40</v>
      </c>
      <c r="C52" s="69" t="s">
        <v>27</v>
      </c>
      <c r="D52" s="69" t="s">
        <v>24</v>
      </c>
      <c r="E52" s="69" t="s">
        <v>31</v>
      </c>
      <c r="F52" s="79" t="s">
        <v>32</v>
      </c>
      <c r="G52" s="82">
        <v>-8.0562906000000005</v>
      </c>
      <c r="H52" s="82">
        <v>-34.874831700000001</v>
      </c>
      <c r="I52" s="86">
        <v>954</v>
      </c>
      <c r="J52" s="80" t="s">
        <v>25</v>
      </c>
      <c r="K52" s="80">
        <v>6</v>
      </c>
      <c r="L52" s="80">
        <v>4</v>
      </c>
      <c r="M52" s="69" t="s">
        <v>97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85</v>
      </c>
      <c r="C53" s="69" t="s">
        <v>23</v>
      </c>
      <c r="D53" s="69" t="s">
        <v>24</v>
      </c>
      <c r="E53" s="69" t="s">
        <v>31</v>
      </c>
      <c r="F53" s="79" t="s">
        <v>32</v>
      </c>
      <c r="G53" s="82">
        <v>-8.0562906000000005</v>
      </c>
      <c r="H53" s="82">
        <v>-34.874831700000001</v>
      </c>
      <c r="I53" s="86">
        <v>1000</v>
      </c>
      <c r="J53" s="80" t="s">
        <v>25</v>
      </c>
      <c r="K53" s="80">
        <v>6</v>
      </c>
      <c r="L53" s="80">
        <v>1</v>
      </c>
      <c r="M53" s="69" t="s">
        <v>86</v>
      </c>
      <c r="N53" s="80" t="s">
        <v>23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155</v>
      </c>
      <c r="C54" s="69" t="s">
        <v>27</v>
      </c>
      <c r="D54" s="69" t="s">
        <v>24</v>
      </c>
      <c r="E54" s="69" t="s">
        <v>34</v>
      </c>
      <c r="F54" s="79" t="s">
        <v>130</v>
      </c>
      <c r="G54" s="82">
        <v>-8.1218565999999992</v>
      </c>
      <c r="H54" s="82">
        <v>-34.899222199999997</v>
      </c>
      <c r="I54" s="86">
        <v>1100</v>
      </c>
      <c r="J54" s="80" t="s">
        <v>25</v>
      </c>
      <c r="K54" s="80">
        <v>6</v>
      </c>
      <c r="L54" s="80">
        <v>1</v>
      </c>
      <c r="M54" s="69" t="s">
        <v>131</v>
      </c>
      <c r="N54" s="80" t="s">
        <v>23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156</v>
      </c>
      <c r="C55" s="69" t="s">
        <v>27</v>
      </c>
      <c r="D55" s="69" t="s">
        <v>24</v>
      </c>
      <c r="E55" s="69" t="s">
        <v>34</v>
      </c>
      <c r="F55" s="79" t="s">
        <v>130</v>
      </c>
      <c r="G55" s="82">
        <v>-8.1218565999999992</v>
      </c>
      <c r="H55" s="82">
        <v>-34.899222199999997</v>
      </c>
      <c r="I55" s="86">
        <v>564</v>
      </c>
      <c r="J55" s="80" t="s">
        <v>33</v>
      </c>
      <c r="K55" s="80" t="s">
        <v>35</v>
      </c>
      <c r="L55" s="80">
        <v>3</v>
      </c>
      <c r="M55" s="69" t="s">
        <v>157</v>
      </c>
      <c r="N55" s="80" t="s">
        <v>23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54</v>
      </c>
      <c r="C56" s="69" t="s">
        <v>27</v>
      </c>
      <c r="D56" s="69" t="s">
        <v>24</v>
      </c>
      <c r="E56" s="69" t="s">
        <v>41</v>
      </c>
      <c r="F56" s="79" t="s">
        <v>43</v>
      </c>
      <c r="G56" s="82">
        <v>-8.0434652</v>
      </c>
      <c r="H56" s="82">
        <v>-34.900693099999998</v>
      </c>
      <c r="I56" s="86">
        <v>1200</v>
      </c>
      <c r="J56" s="80" t="s">
        <v>33</v>
      </c>
      <c r="K56" s="80">
        <v>6</v>
      </c>
      <c r="L56" s="80">
        <v>1</v>
      </c>
      <c r="M56" s="69" t="s">
        <v>55</v>
      </c>
      <c r="N56" s="80" t="s">
        <v>23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98</v>
      </c>
      <c r="C57" s="69" t="s">
        <v>27</v>
      </c>
      <c r="D57" s="69" t="s">
        <v>24</v>
      </c>
      <c r="E57" s="69" t="s">
        <v>31</v>
      </c>
      <c r="F57" s="79" t="s">
        <v>32</v>
      </c>
      <c r="G57" s="82">
        <v>-8.0562906000000005</v>
      </c>
      <c r="H57" s="82">
        <v>-34.874831700000001</v>
      </c>
      <c r="I57" s="86">
        <v>954</v>
      </c>
      <c r="J57" s="80" t="s">
        <v>25</v>
      </c>
      <c r="K57" s="80">
        <v>6</v>
      </c>
      <c r="L57" s="80">
        <v>1</v>
      </c>
      <c r="M57" s="69" t="s">
        <v>158</v>
      </c>
      <c r="N57" s="80" t="s">
        <v>23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44</v>
      </c>
      <c r="C58" s="69" t="s">
        <v>23</v>
      </c>
      <c r="D58" s="69" t="s">
        <v>24</v>
      </c>
      <c r="E58" s="69" t="s">
        <v>31</v>
      </c>
      <c r="F58" s="79" t="s">
        <v>32</v>
      </c>
      <c r="G58" s="82">
        <v>-8.0562906000000005</v>
      </c>
      <c r="H58" s="82">
        <v>-34.874831700000001</v>
      </c>
      <c r="I58" s="86">
        <v>983</v>
      </c>
      <c r="J58" s="80" t="s">
        <v>25</v>
      </c>
      <c r="K58" s="80">
        <v>6</v>
      </c>
      <c r="L58" s="80">
        <v>2</v>
      </c>
      <c r="M58" s="69" t="s">
        <v>26</v>
      </c>
      <c r="N58" s="80" t="s">
        <v>23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44</v>
      </c>
      <c r="C59" s="69" t="s">
        <v>23</v>
      </c>
      <c r="D59" s="69" t="s">
        <v>24</v>
      </c>
      <c r="E59" s="69" t="s">
        <v>67</v>
      </c>
      <c r="F59" s="79" t="s">
        <v>106</v>
      </c>
      <c r="G59" s="82">
        <v>-8.0683203999999993</v>
      </c>
      <c r="H59" s="82">
        <v>-34.985368999999999</v>
      </c>
      <c r="I59" s="86">
        <v>1100</v>
      </c>
      <c r="J59" s="80" t="s">
        <v>25</v>
      </c>
      <c r="K59" s="80">
        <v>6</v>
      </c>
      <c r="L59" s="80">
        <v>1</v>
      </c>
      <c r="M59" s="69" t="s">
        <v>108</v>
      </c>
      <c r="N59" s="80" t="s">
        <v>23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159</v>
      </c>
      <c r="C60" s="80" t="s">
        <v>27</v>
      </c>
      <c r="D60" s="80" t="s">
        <v>24</v>
      </c>
      <c r="E60" s="69" t="s">
        <v>45</v>
      </c>
      <c r="F60" s="79" t="s">
        <v>89</v>
      </c>
      <c r="G60" s="82">
        <v>-8.0636610999999991</v>
      </c>
      <c r="H60" s="80">
        <v>-34.894140499999999</v>
      </c>
      <c r="I60" s="86">
        <v>954</v>
      </c>
      <c r="J60" s="80" t="s">
        <v>25</v>
      </c>
      <c r="K60" s="80">
        <v>6</v>
      </c>
      <c r="L60" s="80">
        <v>6</v>
      </c>
      <c r="M60" s="80" t="s">
        <v>160</v>
      </c>
      <c r="N60" s="80" t="s">
        <v>23</v>
      </c>
    </row>
    <row r="61" spans="1:19" s="7" customFormat="1" ht="75" customHeight="1">
      <c r="A61" s="70">
        <v>44</v>
      </c>
      <c r="B61" s="90"/>
      <c r="C61" s="91"/>
      <c r="D61" s="91"/>
      <c r="E61" s="91"/>
      <c r="F61" s="90"/>
      <c r="G61" s="92"/>
      <c r="H61" s="92"/>
      <c r="I61" s="93"/>
      <c r="J61" s="94"/>
      <c r="K61" s="94"/>
      <c r="L61" s="94"/>
      <c r="M61" s="91"/>
      <c r="N61" s="94"/>
    </row>
    <row r="62" spans="1:19" s="7" customFormat="1" ht="48.75" customHeight="1">
      <c r="A62" s="70">
        <v>45</v>
      </c>
      <c r="B62" s="79"/>
      <c r="C62" s="69"/>
      <c r="D62" s="69"/>
      <c r="E62" s="69"/>
      <c r="F62" s="79"/>
      <c r="G62" s="82"/>
      <c r="H62" s="82"/>
      <c r="I62" s="86"/>
      <c r="J62" s="80"/>
      <c r="K62" s="80"/>
      <c r="L62" s="80"/>
      <c r="M62" s="69"/>
      <c r="N62" s="80"/>
    </row>
    <row r="63" spans="1:19" s="7" customFormat="1" ht="54" customHeight="1">
      <c r="A63" s="70">
        <v>46</v>
      </c>
      <c r="B63" s="79"/>
      <c r="C63" s="69"/>
      <c r="D63" s="69"/>
      <c r="E63" s="69"/>
      <c r="F63" s="85"/>
      <c r="G63" s="82"/>
      <c r="H63" s="82"/>
      <c r="I63" s="86"/>
      <c r="J63" s="80"/>
      <c r="K63" s="80"/>
      <c r="L63" s="80"/>
      <c r="M63" s="69"/>
      <c r="N63" s="80"/>
    </row>
    <row r="64" spans="1:19" s="7" customFormat="1" ht="62.25" customHeight="1">
      <c r="A64" s="70">
        <v>47</v>
      </c>
      <c r="B64" s="79"/>
      <c r="C64" s="69"/>
      <c r="D64" s="69"/>
      <c r="E64" s="69"/>
      <c r="F64" s="79"/>
      <c r="G64" s="82"/>
      <c r="H64" s="82"/>
      <c r="I64" s="86"/>
      <c r="J64" s="80"/>
      <c r="K64" s="80"/>
      <c r="L64" s="80"/>
      <c r="M64" s="69"/>
      <c r="N64" s="80"/>
    </row>
    <row r="65" spans="1:14" s="7" customFormat="1" ht="74.25" customHeight="1">
      <c r="A65" s="70">
        <v>48</v>
      </c>
      <c r="B65" s="79"/>
      <c r="C65" s="69"/>
      <c r="D65" s="69"/>
      <c r="E65" s="69"/>
      <c r="F65" s="79"/>
      <c r="G65" s="82"/>
      <c r="H65" s="82"/>
      <c r="I65" s="86"/>
      <c r="J65" s="80"/>
      <c r="K65" s="80"/>
      <c r="L65" s="80"/>
      <c r="M65" s="69"/>
      <c r="N65" s="80"/>
    </row>
    <row r="66" spans="1:14" s="7" customFormat="1" ht="40.5" customHeight="1">
      <c r="A66" s="70">
        <v>49</v>
      </c>
      <c r="B66" s="79"/>
      <c r="C66" s="69"/>
      <c r="D66" s="69"/>
      <c r="E66" s="69"/>
      <c r="F66" s="79"/>
      <c r="G66" s="82"/>
      <c r="H66" s="82"/>
      <c r="I66" s="86"/>
      <c r="J66" s="80"/>
      <c r="K66" s="80"/>
      <c r="L66" s="80"/>
      <c r="M66" s="69"/>
      <c r="N66" s="80"/>
    </row>
    <row r="67" spans="1:14" s="7" customFormat="1" ht="61.5" customHeight="1">
      <c r="A67" s="70">
        <v>50</v>
      </c>
      <c r="B67" s="79"/>
      <c r="C67" s="69"/>
      <c r="D67" s="69"/>
      <c r="E67" s="69"/>
      <c r="F67" s="79"/>
      <c r="G67" s="82"/>
      <c r="H67" s="82"/>
      <c r="I67" s="86"/>
      <c r="J67" s="80"/>
      <c r="K67" s="80"/>
      <c r="L67" s="80"/>
      <c r="M67" s="69"/>
      <c r="N67" s="80"/>
    </row>
    <row r="68" spans="1:14" s="7" customFormat="1" ht="52.5" customHeight="1">
      <c r="A68" s="70">
        <v>51</v>
      </c>
      <c r="B68" s="79"/>
      <c r="C68" s="69"/>
      <c r="D68" s="69"/>
      <c r="E68" s="69"/>
      <c r="F68" s="79"/>
      <c r="G68" s="82"/>
      <c r="H68" s="82"/>
      <c r="I68" s="86"/>
      <c r="J68" s="80"/>
      <c r="K68" s="80"/>
      <c r="L68" s="80"/>
      <c r="M68" s="69"/>
      <c r="N68" s="80"/>
    </row>
    <row r="69" spans="1:14" s="7" customFormat="1" ht="63.75" customHeight="1">
      <c r="A69" s="70">
        <v>52</v>
      </c>
      <c r="B69" s="79"/>
      <c r="C69" s="69"/>
      <c r="D69" s="69"/>
      <c r="E69" s="69"/>
      <c r="F69" s="79"/>
      <c r="G69" s="82"/>
      <c r="H69" s="82"/>
      <c r="I69" s="86"/>
      <c r="J69" s="80"/>
      <c r="K69" s="80"/>
      <c r="L69" s="80"/>
      <c r="M69" s="69"/>
      <c r="N69" s="80"/>
    </row>
    <row r="70" spans="1:14" s="7" customFormat="1" ht="96" customHeight="1">
      <c r="A70" s="70">
        <v>53</v>
      </c>
      <c r="B70" s="79"/>
      <c r="C70" s="69"/>
      <c r="D70" s="69"/>
      <c r="E70" s="69"/>
      <c r="F70" s="79"/>
      <c r="G70" s="82"/>
      <c r="H70" s="82"/>
      <c r="I70" s="86"/>
      <c r="J70" s="80"/>
      <c r="K70" s="80"/>
      <c r="L70" s="80"/>
      <c r="M70" s="69"/>
      <c r="N70" s="80"/>
    </row>
    <row r="71" spans="1:14" s="7" customFormat="1" ht="85.5" customHeight="1">
      <c r="A71" s="70">
        <v>54</v>
      </c>
      <c r="B71" s="79"/>
      <c r="C71" s="69"/>
      <c r="D71" s="69"/>
      <c r="E71" s="69"/>
      <c r="F71" s="79"/>
      <c r="G71" s="82"/>
      <c r="H71" s="82"/>
      <c r="I71" s="86"/>
      <c r="J71" s="80"/>
      <c r="K71" s="80"/>
      <c r="L71" s="80"/>
      <c r="M71" s="69"/>
      <c r="N71" s="80"/>
    </row>
    <row r="72" spans="1:14" s="7" customFormat="1" ht="54" customHeight="1">
      <c r="A72" s="70">
        <v>55</v>
      </c>
      <c r="B72" s="90"/>
      <c r="C72" s="91"/>
      <c r="D72" s="91"/>
      <c r="E72" s="91"/>
      <c r="F72" s="90"/>
      <c r="G72" s="92"/>
      <c r="H72" s="92"/>
      <c r="I72" s="93"/>
      <c r="J72" s="94"/>
      <c r="K72" s="94"/>
      <c r="L72" s="94"/>
      <c r="M72" s="91"/>
      <c r="N72" s="94"/>
    </row>
    <row r="73" spans="1:14" s="7" customFormat="1" ht="72" customHeight="1">
      <c r="A73" s="70">
        <v>53</v>
      </c>
      <c r="B73" s="79"/>
      <c r="C73" s="69"/>
      <c r="D73" s="69"/>
      <c r="E73" s="69"/>
      <c r="F73" s="79"/>
      <c r="G73" s="82"/>
      <c r="H73" s="82"/>
      <c r="I73" s="86"/>
      <c r="J73" s="80"/>
      <c r="K73" s="80"/>
      <c r="L73" s="80"/>
      <c r="M73" s="69"/>
      <c r="N73" s="80"/>
    </row>
    <row r="74" spans="1:14" s="7" customFormat="1" ht="49.5" customHeight="1">
      <c r="A74" s="70">
        <v>54</v>
      </c>
      <c r="B74" s="79"/>
      <c r="C74" s="69"/>
      <c r="D74" s="69"/>
      <c r="E74" s="69"/>
      <c r="F74" s="79"/>
      <c r="G74" s="82"/>
      <c r="H74" s="82"/>
      <c r="I74" s="86"/>
      <c r="J74" s="80"/>
      <c r="K74" s="80"/>
      <c r="L74" s="80"/>
      <c r="M74" s="69"/>
      <c r="N74" s="80"/>
    </row>
    <row r="75" spans="1:14" s="7" customFormat="1" ht="50.25" customHeight="1">
      <c r="A75" s="70">
        <v>55</v>
      </c>
      <c r="B75" s="79"/>
      <c r="C75" s="69"/>
      <c r="D75" s="69"/>
      <c r="E75" s="69"/>
      <c r="F75" s="79"/>
      <c r="G75" s="82"/>
      <c r="H75" s="82"/>
      <c r="I75" s="86"/>
      <c r="J75" s="80"/>
      <c r="K75" s="80"/>
      <c r="L75" s="80"/>
      <c r="M75" s="69"/>
      <c r="N75" s="80"/>
    </row>
    <row r="76" spans="1:14" s="55" customFormat="1" ht="48" customHeight="1">
      <c r="A76" s="70">
        <v>56</v>
      </c>
      <c r="B76" s="90"/>
      <c r="C76" s="91"/>
      <c r="D76" s="91"/>
      <c r="E76" s="91"/>
      <c r="F76" s="90"/>
      <c r="G76" s="92"/>
      <c r="H76" s="92"/>
      <c r="I76" s="93"/>
      <c r="J76" s="94"/>
      <c r="K76" s="94"/>
      <c r="L76" s="94"/>
      <c r="M76" s="91"/>
      <c r="N76" s="94"/>
    </row>
    <row r="77" spans="1:14" s="55" customFormat="1" ht="44.25" customHeight="1">
      <c r="A77" s="70">
        <v>57</v>
      </c>
      <c r="B77" s="79"/>
      <c r="C77" s="69"/>
      <c r="D77" s="69"/>
      <c r="E77" s="69"/>
      <c r="F77" s="79"/>
      <c r="G77" s="82"/>
      <c r="H77" s="82"/>
      <c r="I77" s="86"/>
      <c r="J77" s="80"/>
      <c r="K77" s="80"/>
      <c r="L77" s="80"/>
      <c r="M77" s="69"/>
      <c r="N77" s="80"/>
    </row>
    <row r="78" spans="1:14" s="55" customFormat="1" ht="43.5" customHeight="1">
      <c r="A78" s="70">
        <v>58</v>
      </c>
      <c r="B78" s="79"/>
      <c r="C78" s="69"/>
      <c r="D78" s="69"/>
      <c r="E78" s="69"/>
      <c r="F78" s="79"/>
      <c r="G78" s="82"/>
      <c r="H78" s="82"/>
      <c r="I78" s="86"/>
      <c r="J78" s="80"/>
      <c r="K78" s="80"/>
      <c r="L78" s="80"/>
      <c r="M78" s="69"/>
      <c r="N78" s="80"/>
    </row>
    <row r="79" spans="1:14" s="55" customFormat="1" ht="15" customHeight="1">
      <c r="A79" s="59">
        <v>59</v>
      </c>
      <c r="B79" s="71"/>
      <c r="C79" s="72"/>
      <c r="D79" s="73"/>
      <c r="E79" s="74"/>
      <c r="F79" s="74"/>
      <c r="G79" s="75"/>
      <c r="H79" s="75"/>
      <c r="I79" s="76"/>
      <c r="J79" s="77"/>
      <c r="K79" s="71"/>
      <c r="L79" s="71"/>
      <c r="M79" s="78"/>
      <c r="N79" s="75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2018-05-03T12:46:37Z</cp:lastPrinted>
  <dcterms:created xsi:type="dcterms:W3CDTF">2018-04-09T18:33:04Z</dcterms:created>
  <dcterms:modified xsi:type="dcterms:W3CDTF">2018-05-15T12:20:40Z</dcterms:modified>
</cp:coreProperties>
</file>